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da.barbieri\Desktop\"/>
    </mc:Choice>
  </mc:AlternateContent>
  <xr:revisionPtr revIDLastSave="0" documentId="8_{B4489D0A-A287-4EC6-BD5B-D66C40B81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offerta economica" sheetId="1" r:id="rId1"/>
  </sheets>
  <definedNames>
    <definedName name="_xlnm._FilterDatabase" localSheetId="0" hidden="1">'Scheda offerta economica'!$A$1:$Q$13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1" l="1"/>
  <c r="N64" i="1" s="1"/>
  <c r="G63" i="1"/>
  <c r="N63" i="1" s="1"/>
  <c r="G62" i="1"/>
  <c r="N62" i="1" s="1"/>
  <c r="G59" i="1"/>
  <c r="N59" i="1" s="1"/>
  <c r="G60" i="1"/>
  <c r="N60" i="1" s="1"/>
  <c r="G61" i="1"/>
  <c r="N61" i="1" s="1"/>
  <c r="G12" i="1"/>
  <c r="N12" i="1" s="1"/>
  <c r="G13" i="1"/>
  <c r="N13" i="1" s="1"/>
  <c r="G14" i="1"/>
  <c r="N14" i="1" s="1"/>
  <c r="G15" i="1"/>
  <c r="N15" i="1" s="1"/>
  <c r="G16" i="1"/>
  <c r="N16" i="1" s="1"/>
  <c r="G17" i="1"/>
  <c r="N17" i="1" s="1"/>
  <c r="G18" i="1"/>
  <c r="N18" i="1" s="1"/>
  <c r="G19" i="1"/>
  <c r="N19" i="1" s="1"/>
  <c r="G20" i="1"/>
  <c r="N20" i="1" s="1"/>
  <c r="G21" i="1"/>
  <c r="N21" i="1" s="1"/>
  <c r="G22" i="1"/>
  <c r="N22" i="1" s="1"/>
  <c r="G23" i="1"/>
  <c r="N23" i="1" s="1"/>
  <c r="G24" i="1"/>
  <c r="N24" i="1" s="1"/>
  <c r="G25" i="1"/>
  <c r="N25" i="1" s="1"/>
  <c r="G26" i="1"/>
  <c r="N26" i="1" s="1"/>
  <c r="G27" i="1"/>
  <c r="N27" i="1" s="1"/>
  <c r="G28" i="1"/>
  <c r="N28" i="1" s="1"/>
  <c r="G29" i="1"/>
  <c r="N29" i="1" s="1"/>
  <c r="G30" i="1"/>
  <c r="N30" i="1" s="1"/>
  <c r="G31" i="1"/>
  <c r="N31" i="1" s="1"/>
  <c r="G32" i="1"/>
  <c r="N32" i="1" s="1"/>
  <c r="G33" i="1"/>
  <c r="N33" i="1" s="1"/>
  <c r="G34" i="1"/>
  <c r="N34" i="1" s="1"/>
  <c r="G35" i="1"/>
  <c r="N35" i="1" s="1"/>
  <c r="G36" i="1"/>
  <c r="N36" i="1" s="1"/>
  <c r="G37" i="1"/>
  <c r="N37" i="1" s="1"/>
  <c r="G38" i="1"/>
  <c r="N38" i="1" s="1"/>
  <c r="G39" i="1"/>
  <c r="N39" i="1" s="1"/>
  <c r="G40" i="1"/>
  <c r="N40" i="1" s="1"/>
  <c r="G41" i="1"/>
  <c r="N41" i="1" s="1"/>
  <c r="G42" i="1"/>
  <c r="N42" i="1" s="1"/>
  <c r="G43" i="1"/>
  <c r="N43" i="1" s="1"/>
  <c r="G44" i="1"/>
  <c r="N44" i="1" s="1"/>
  <c r="G45" i="1"/>
  <c r="N45" i="1" s="1"/>
  <c r="G46" i="1"/>
  <c r="N46" i="1" s="1"/>
  <c r="G47" i="1"/>
  <c r="N47" i="1" s="1"/>
  <c r="G48" i="1"/>
  <c r="N48" i="1" s="1"/>
  <c r="G49" i="1"/>
  <c r="N49" i="1" s="1"/>
  <c r="G50" i="1"/>
  <c r="N50" i="1" s="1"/>
  <c r="G51" i="1"/>
  <c r="N51" i="1" s="1"/>
  <c r="G52" i="1"/>
  <c r="N52" i="1" s="1"/>
  <c r="G53" i="1"/>
  <c r="N53" i="1" s="1"/>
  <c r="G54" i="1"/>
  <c r="N54" i="1" s="1"/>
  <c r="G55" i="1"/>
  <c r="N55" i="1" s="1"/>
  <c r="G56" i="1"/>
  <c r="N56" i="1" s="1"/>
  <c r="G57" i="1"/>
  <c r="N57" i="1" s="1"/>
  <c r="G58" i="1"/>
  <c r="N58" i="1" s="1"/>
  <c r="G5" i="1"/>
  <c r="N5" i="1" s="1"/>
  <c r="G6" i="1"/>
  <c r="N6" i="1" s="1"/>
  <c r="G7" i="1"/>
  <c r="N7" i="1" s="1"/>
  <c r="G8" i="1"/>
  <c r="N8" i="1" s="1"/>
  <c r="G9" i="1"/>
  <c r="N9" i="1" s="1"/>
  <c r="G10" i="1"/>
  <c r="N10" i="1" s="1"/>
  <c r="G11" i="1"/>
  <c r="N11" i="1" s="1"/>
  <c r="G4" i="1"/>
  <c r="N4" i="1" s="1"/>
  <c r="P52" i="1"/>
  <c r="P55" i="1" l="1"/>
  <c r="P54" i="1"/>
  <c r="P58" i="1"/>
  <c r="P5" i="1"/>
  <c r="P46" i="1"/>
  <c r="P25" i="1"/>
  <c r="P3" i="1" l="1"/>
  <c r="P45" i="1" l="1"/>
  <c r="P40" i="1"/>
  <c r="P39" i="1"/>
  <c r="P31" i="1"/>
  <c r="P17" i="1"/>
  <c r="P13" i="1"/>
  <c r="P12" i="1"/>
  <c r="P11" i="1"/>
  <c r="P10" i="1"/>
  <c r="G3" i="1" l="1"/>
  <c r="N3" i="1" s="1"/>
  <c r="P24" i="1" l="1"/>
  <c r="N68" i="1" l="1"/>
  <c r="P19" i="1"/>
  <c r="P20" i="1"/>
  <c r="P21" i="1"/>
  <c r="P22" i="1"/>
  <c r="P23" i="1"/>
  <c r="N69" i="1" l="1"/>
  <c r="P28" i="1"/>
  <c r="P14" i="1" l="1"/>
  <c r="P50" i="1" l="1"/>
  <c r="P4" i="1"/>
  <c r="P6" i="1"/>
  <c r="P7" i="1"/>
  <c r="P8" i="1"/>
  <c r="P9" i="1"/>
  <c r="P15" i="1"/>
  <c r="P16" i="1"/>
  <c r="P18" i="1"/>
  <c r="P26" i="1"/>
  <c r="P27" i="1"/>
  <c r="P29" i="1"/>
  <c r="P30" i="1"/>
  <c r="P32" i="1"/>
  <c r="P33" i="1"/>
  <c r="P34" i="1"/>
  <c r="P35" i="1"/>
  <c r="P36" i="1"/>
  <c r="P37" i="1"/>
  <c r="P38" i="1"/>
  <c r="P41" i="1"/>
  <c r="P42" i="1"/>
  <c r="P43" i="1"/>
  <c r="P47" i="1"/>
  <c r="P48" i="1"/>
  <c r="P53" i="1"/>
  <c r="P56" i="1"/>
  <c r="P57" i="1"/>
</calcChain>
</file>

<file path=xl/sharedStrings.xml><?xml version="1.0" encoding="utf-8"?>
<sst xmlns="http://schemas.openxmlformats.org/spreadsheetml/2006/main" count="93" uniqueCount="92">
  <si>
    <t>MACRO CATEGORIA</t>
  </si>
  <si>
    <t>SOTTO CATEGORIA</t>
  </si>
  <si>
    <t>DESCRIZIONE</t>
  </si>
  <si>
    <t>OFFERTA  CAD.</t>
  </si>
  <si>
    <t>OFFERTA   A BLOCCO
(CALCOLATO)</t>
  </si>
  <si>
    <t xml:space="preserve">BIGLIETTI VISITA </t>
  </si>
  <si>
    <t>BUSTE</t>
  </si>
  <si>
    <t>16 x 23</t>
  </si>
  <si>
    <t>23 x 11</t>
  </si>
  <si>
    <t>Busta bianca con finestra  23x11 con strip, stampa quadricromia, 90 gr.</t>
  </si>
  <si>
    <t>23 x 33</t>
  </si>
  <si>
    <t>25 x 35,5</t>
  </si>
  <si>
    <t>30 x 40</t>
  </si>
  <si>
    <t>CARTELLINE</t>
  </si>
  <si>
    <t>Cartelline colorate con solo piegatura  formato chiuso 22,50 x 32 gr 285</t>
  </si>
  <si>
    <t>VARIE</t>
  </si>
  <si>
    <t>Carta A4</t>
  </si>
  <si>
    <t>Carta certificati</t>
  </si>
  <si>
    <t>Carta per certificati f.to A4 gr. 80 stampa bianco e nero (fronte dicitura logo, retro avvertenze su pagina intera</t>
  </si>
  <si>
    <t>Blocco appunti</t>
  </si>
  <si>
    <t>Consegnate in scatole da 500. Camera e Aziende forniscono i file pronti stampa.</t>
  </si>
  <si>
    <t>Consegnate in scatole da 250. Camera e aziende forniscono i file pronti stampa.</t>
  </si>
  <si>
    <t>Consegnate STESE in scatole da 100 pezzi, senza pacchi termo. Camera e aziende forniscono i file pronti stampa.</t>
  </si>
  <si>
    <t>Consegnate PIEGATE in pacchi termo 50 copie. Camera e aziende forniscono i file pronti stampa.</t>
  </si>
  <si>
    <t>Consegnate PIEGATE in pacchi termo 100 copie. Camera e aziende forniscono i file pronti stampa.</t>
  </si>
  <si>
    <t>Consegnate STESE in scatole da 100 pezzi, senza pacchi termo. Camera e aziende forniscono i file pronti stampa a cui aggiungere a cura del fornitore la stringa di testo e piccole immagini</t>
  </si>
  <si>
    <t>Consegnata in pacchi termo da 500 pagine. 5 o 6 risme per scatola. Camera e aziende fornisono i file pronti stampa</t>
  </si>
  <si>
    <t>Consegnati in pacchi termo 10 copie. Camera e aziende forniscono i file pronti stampa.</t>
  </si>
  <si>
    <t xml:space="preserve">SPECIFICHE </t>
  </si>
  <si>
    <t>C1</t>
  </si>
  <si>
    <t>C2</t>
  </si>
  <si>
    <t>C3</t>
  </si>
  <si>
    <t>C5</t>
  </si>
  <si>
    <t>diplomi</t>
  </si>
  <si>
    <t>Formato a4 + 0 colori su carta Acquerello 280 grammi formato 42x29,7</t>
  </si>
  <si>
    <t xml:space="preserve">Direzionali </t>
  </si>
  <si>
    <t xml:space="preserve">Buste x Direzionali </t>
  </si>
  <si>
    <t>Busta bianca senza finestra  23x11 con strip, stampa quadricromia, 90 gr.</t>
  </si>
  <si>
    <t>TOTALE</t>
  </si>
  <si>
    <t>MILOMB</t>
  </si>
  <si>
    <t>FORMAPER</t>
  </si>
  <si>
    <t xml:space="preserve"> CAMARB</t>
  </si>
  <si>
    <t>PARCAM</t>
  </si>
  <si>
    <t>Carta da lettera bianca f.to A4  laser garantita stampa quadricromia gr 80</t>
  </si>
  <si>
    <t>calendario da tavolo</t>
  </si>
  <si>
    <t>calendario da tavolo formato 17x17 composto
da 14 fogli stampati a 4+4 colori su carta patinata opaca da gr. 200 con verniciatura opaca
all'acqua; spirale wire-o sul lato 17 con applicato cavallotto formato steso 11x42 NON
stampato e in pacchi termoretratti.</t>
  </si>
  <si>
    <t>Il file con il lay out verrà fornito dalla committente.</t>
  </si>
  <si>
    <t>Busta bianca a sacchetto 23x33 con strip senza soffietto laterale stampa quadricromia 90 gr</t>
  </si>
  <si>
    <t xml:space="preserve">Busta bianca a sacchetto 30x40 con strip con soffietto laterale  stampa quadricromia 90 gr </t>
  </si>
  <si>
    <t xml:space="preserve">NOTA 
</t>
  </si>
  <si>
    <t xml:space="preserve">FASCIA 
 il quantitativo indicato è il  minimo per ogni fascia
</t>
  </si>
  <si>
    <t>Cartelline per incontri didattici e convegni. f.to chiuso 22,5x30,5. Carta patinata plastificata opaca da 350 gr. -  stampa offtset a 3 colori  a pantone . Due tasche interne incollate lateralmente con dorsino e fustellate</t>
  </si>
  <si>
    <t>Cartelline per incontri didattici e convegni. f.to chiuso 22,5x30,5. Carta patinata plastificata opaca da 350 gr. -  stampa quadricromia. Due tasche interne incollate lateralmente con dorsino e fustellate - con personalizzazione costituita da "breve stringhe di testo o aggiunta di piccola immagine (ad esempio doppio logo)</t>
  </si>
  <si>
    <t>Biglietti istituzionali di Ringraziamento/Auguri</t>
  </si>
  <si>
    <t>Il quantitativo minimo ordinabile per persona è di 50 biglietti da visita. I quantitativi di più richieste di biglietti per più persone possono essere sommati in un unico ordine, e la fascia è determinata da tale somma e non dal numero di biglietti per persona. Il fornitore impagina i biglietti sulla base dei contenuti comunicati da CCIAA e AS, che però devono dare indicazioni su distribuzione contenuti (ad es su più righe, ecc). I biglietti vengono consegnati in scatolette da 50 pezzi, ogni scatoletta deve contenere solo i biglietti relativi a una persona</t>
  </si>
  <si>
    <t>Biglietto da visita direzionale f.to 10,50x15,5 stampa fronte logo a 3 colori  a pantone Carta tipo Conqueror colore bianco diamante gr. 250</t>
  </si>
  <si>
    <t>Biglietti istituzionali/auguri "Il Presidente" ed "Il Segretario Generale" con testo a loro pugno firma autografa - 11cmX15 chiuso, f.to aperto 30X11cm, su cartoncino Conqueror avorio 320gr/mq, stampa 4/4 colori, cordonato e reso piegato</t>
  </si>
  <si>
    <t>Buste con logo stampa a 3 colori a pantone f.to compatibile con biglietti di ringraziamento/auguri</t>
  </si>
  <si>
    <t>Buste x Biglietti istituzionali di Ringraziamento/Auguri</t>
  </si>
  <si>
    <t>I biglietti vengono consegnati in pacchi termo da 100 pezzi e suddivisi per tipologia
La grafica sarà fornita dalla committente</t>
  </si>
  <si>
    <t>I biglietti vengono consegnati in scatolette
La grafica sarà fornita dalla committente</t>
  </si>
  <si>
    <t xml:space="preserve">
Camera e aziende forniscono i file pronti stampa</t>
  </si>
  <si>
    <t>C4</t>
  </si>
  <si>
    <t>Biglietto da visita f.to 5,5x8,5 cm. Stampa in quadricromia  fronte e retro o retro tutto colorato. Carta Tipo Splendorgel Fedrigoni gr. 250 opaca plastificata</t>
  </si>
  <si>
    <t>Buste f.to 11,4x16,2 x biglietti f.to 10,5x15x5. Carta tipo Conqueror colore bianco diamante gr. 120 logo a 3 colori a pantone su fronte</t>
  </si>
  <si>
    <t xml:space="preserve">Cartelline in cartoncino colorato con tre alette interne con 5 cordonature sulle alette e sul dorso - f.to chiuso 24,33x33 stampa 1 colore - gr 285 o superiore </t>
  </si>
  <si>
    <t xml:space="preserve">Cartelline colorate formato chiuso cm 25x35 gr. 285 con logo e personalizzazione stampa 1 colore </t>
  </si>
  <si>
    <t xml:space="preserve">Blocco appunti fogli brossurati rilegato con patina di colla su lato corto in alto f.to A5 21x14,8 - carta gr. 90, 100 fogli stampa quadricromia cartoncino sul retro </t>
  </si>
  <si>
    <t xml:space="preserve">Blocco appunti fogli a quadretti brossurati rilegato con patina di colla su lato corto in alto f.to A4 - carta gr. 90, 70 fogli stampa quadricromia cartoncino sul retro </t>
  </si>
  <si>
    <t xml:space="preserve">Busta bianca a sacchetto 16 x 23 con strip, stampa quadricromia, gr. 90 </t>
  </si>
  <si>
    <t>Busta bianca a sacchetto  25x35,5 con strip con soffietto laterale stampa quadricromia 90 gr</t>
  </si>
  <si>
    <t>Busta bianca a sacchetto 23x33 con strip con soffietto laterale stampa  quadricromia 90 gr</t>
  </si>
  <si>
    <t>INNOVHUB</t>
  </si>
  <si>
    <t>atti giudiziari</t>
  </si>
  <si>
    <t>personalizzazione CARTOLINE VERDI ATTI GIUDIZIARI</t>
  </si>
  <si>
    <t>buste-AG 16X23</t>
  </si>
  <si>
    <t xml:space="preserve">personalizzazione buste
 ATTI GIUDIZIARI </t>
  </si>
  <si>
    <t>cartoline-AG 11x23</t>
  </si>
  <si>
    <t xml:space="preserve">
Camera ultimo acquisto anno 2022</t>
  </si>
  <si>
    <t>Carta da lettera bianca f.to A4  laser garantita stampa  quadricromia - seguito gr 80</t>
  </si>
  <si>
    <t>annuale</t>
  </si>
  <si>
    <t>biennale</t>
  </si>
  <si>
    <t>BASE D'ASTA CAD.</t>
  </si>
  <si>
    <t>QUANTITA'
ANNUALE
STIMATA</t>
  </si>
  <si>
    <t xml:space="preserve">PREZZO CAD. OFFERTO DAL FORNITORE </t>
  </si>
  <si>
    <t>VALORE DA INSERIRE SU SINTEL</t>
  </si>
  <si>
    <t>VALORE ANNUALE</t>
  </si>
  <si>
    <t>VALORE BIENNALE</t>
  </si>
  <si>
    <t>PREZZO TOTALE OFFERTO
(G) X (M)</t>
  </si>
  <si>
    <t>VALORE COMPLESSIVO OFFERTO</t>
  </si>
  <si>
    <t>CARTA</t>
  </si>
  <si>
    <t>Standard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</si>
</sst>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00"/>
    <numFmt numFmtId="165" formatCode="#,##0.0000_ ;\-#,##0.0000\ "/>
    <numFmt numFmtId="166" formatCode="#,##0_ ;\-#,##0\ "/>
    <numFmt numFmtId="167" formatCode="_-* #,##0.0000\ &quot;€&quot;_-;\-* #,##0.0000\ &quot;€&quot;_-;_-* &quot;-&quot;??\ &quot;€&quot;_-;_-@_-"/>
    <numFmt numFmtId="168" formatCode="&quot;€&quot;\ 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165" fontId="3" fillId="3" borderId="3" xfId="1" applyNumberFormat="1" applyFont="1" applyFill="1" applyBorder="1" applyAlignment="1" applyProtection="1">
      <alignment horizontal="center" vertical="center" wrapText="1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165" fontId="3" fillId="3" borderId="3" xfId="1" applyNumberFormat="1" applyFont="1" applyFill="1" applyBorder="1" applyAlignment="1" applyProtection="1">
      <alignment horizontal="center" vertical="center" wrapText="1"/>
    </xf>
    <xf numFmtId="165" fontId="3" fillId="3" borderId="6" xfId="1" applyNumberFormat="1" applyFont="1" applyFill="1" applyBorder="1" applyAlignment="1" applyProtection="1">
      <alignment horizontal="center" vertical="center" wrapText="1"/>
    </xf>
    <xf numFmtId="164" fontId="3" fillId="2" borderId="13" xfId="0" applyNumberFormat="1" applyFont="1" applyFill="1" applyBorder="1" applyAlignment="1" applyProtection="1">
      <alignment horizontal="center" vertical="center" wrapText="1"/>
    </xf>
    <xf numFmtId="164" fontId="3" fillId="2" borderId="16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/>
    </xf>
    <xf numFmtId="168" fontId="3" fillId="0" borderId="3" xfId="1" applyNumberFormat="1" applyFont="1" applyFill="1" applyBorder="1" applyAlignment="1" applyProtection="1">
      <alignment vertical="center"/>
    </xf>
    <xf numFmtId="166" fontId="3" fillId="4" borderId="3" xfId="1" applyNumberFormat="1" applyFont="1" applyFill="1" applyBorder="1" applyAlignment="1" applyProtection="1">
      <alignment horizontal="right" vertical="center"/>
    </xf>
    <xf numFmtId="166" fontId="2" fillId="0" borderId="3" xfId="1" applyNumberFormat="1" applyFont="1" applyFill="1" applyBorder="1" applyAlignment="1" applyProtection="1">
      <alignment horizontal="right" vertical="center"/>
    </xf>
    <xf numFmtId="165" fontId="3" fillId="0" borderId="3" xfId="1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Border="1" applyProtection="1"/>
    <xf numFmtId="164" fontId="2" fillId="0" borderId="1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 wrapText="1"/>
    </xf>
    <xf numFmtId="164" fontId="2" fillId="0" borderId="3" xfId="0" applyNumberFormat="1" applyFont="1" applyBorder="1" applyProtection="1"/>
    <xf numFmtId="164" fontId="2" fillId="0" borderId="17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Protection="1"/>
    <xf numFmtId="0" fontId="3" fillId="0" borderId="43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164" fontId="2" fillId="0" borderId="5" xfId="0" applyNumberFormat="1" applyFont="1" applyBorder="1" applyProtection="1"/>
    <xf numFmtId="164" fontId="2" fillId="0" borderId="24" xfId="0" applyNumberFormat="1" applyFont="1" applyBorder="1" applyAlignment="1" applyProtection="1">
      <alignment horizontal="center" wrapText="1"/>
    </xf>
    <xf numFmtId="0" fontId="0" fillId="0" borderId="40" xfId="0" applyBorder="1" applyAlignment="1" applyProtection="1">
      <alignment horizontal="center" vertical="center" wrapText="1"/>
    </xf>
    <xf numFmtId="164" fontId="2" fillId="0" borderId="4" xfId="0" applyNumberFormat="1" applyFont="1" applyBorder="1" applyProtection="1"/>
    <xf numFmtId="164" fontId="2" fillId="0" borderId="22" xfId="0" applyNumberFormat="1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vertical="center" wrapText="1"/>
    </xf>
    <xf numFmtId="164" fontId="2" fillId="0" borderId="22" xfId="0" applyNumberFormat="1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164" fontId="2" fillId="0" borderId="23" xfId="0" applyNumberFormat="1" applyFont="1" applyBorder="1" applyProtection="1"/>
    <xf numFmtId="0" fontId="4" fillId="0" borderId="34" xfId="0" applyFont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164" fontId="2" fillId="0" borderId="26" xfId="0" applyNumberFormat="1" applyFont="1" applyBorder="1" applyProtection="1"/>
    <xf numFmtId="164" fontId="2" fillId="0" borderId="20" xfId="0" applyNumberFormat="1" applyFont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164" fontId="2" fillId="0" borderId="25" xfId="0" applyNumberFormat="1" applyFont="1" applyBorder="1" applyProtection="1"/>
    <xf numFmtId="164" fontId="2" fillId="0" borderId="21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Protection="1"/>
    <xf numFmtId="164" fontId="2" fillId="0" borderId="31" xfId="0" applyNumberFormat="1" applyFont="1" applyBorder="1" applyProtection="1"/>
    <xf numFmtId="0" fontId="4" fillId="0" borderId="7" xfId="0" applyFont="1" applyBorder="1" applyAlignment="1" applyProtection="1">
      <alignment horizontal="center" vertical="center" wrapText="1"/>
    </xf>
    <xf numFmtId="164" fontId="2" fillId="0" borderId="27" xfId="0" applyNumberFormat="1" applyFont="1" applyBorder="1" applyProtection="1"/>
    <xf numFmtId="164" fontId="2" fillId="0" borderId="29" xfId="0" applyNumberFormat="1" applyFont="1" applyBorder="1" applyProtection="1"/>
    <xf numFmtId="0" fontId="3" fillId="0" borderId="45" xfId="0" applyFont="1" applyBorder="1" applyAlignment="1" applyProtection="1">
      <alignment horizontal="center" vertical="center" wrapText="1"/>
    </xf>
    <xf numFmtId="164" fontId="2" fillId="0" borderId="28" xfId="0" applyNumberFormat="1" applyFont="1" applyBorder="1" applyProtection="1"/>
    <xf numFmtId="0" fontId="3" fillId="0" borderId="4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164" fontId="2" fillId="0" borderId="15" xfId="0" applyNumberFormat="1" applyFont="1" applyBorder="1" applyProtection="1"/>
    <xf numFmtId="0" fontId="3" fillId="3" borderId="8" xfId="0" applyFont="1" applyFill="1" applyBorder="1" applyAlignment="1" applyProtection="1">
      <alignment horizontal="center" vertical="center"/>
    </xf>
    <xf numFmtId="164" fontId="2" fillId="0" borderId="18" xfId="0" applyNumberFormat="1" applyFont="1" applyBorder="1" applyProtection="1"/>
    <xf numFmtId="0" fontId="3" fillId="0" borderId="10" xfId="0" applyFont="1" applyBorder="1" applyAlignment="1" applyProtection="1">
      <alignment horizontal="center" vertical="center"/>
    </xf>
    <xf numFmtId="164" fontId="2" fillId="0" borderId="19" xfId="0" applyNumberFormat="1" applyFont="1" applyBorder="1" applyAlignment="1" applyProtection="1">
      <alignment wrapText="1"/>
    </xf>
    <xf numFmtId="43" fontId="2" fillId="0" borderId="0" xfId="1" applyFont="1" applyFill="1" applyBorder="1" applyAlignment="1" applyProtection="1">
      <alignment horizontal="left"/>
    </xf>
    <xf numFmtId="164" fontId="2" fillId="0" borderId="20" xfId="0" applyNumberFormat="1" applyFont="1" applyBorder="1" applyAlignment="1" applyProtection="1">
      <alignment horizontal="left" vertical="center" wrapText="1"/>
    </xf>
    <xf numFmtId="164" fontId="2" fillId="0" borderId="21" xfId="0" applyNumberFormat="1" applyFont="1" applyBorder="1" applyAlignment="1" applyProtection="1">
      <alignment horizontal="left" vertical="center" wrapText="1"/>
    </xf>
    <xf numFmtId="164" fontId="2" fillId="0" borderId="16" xfId="0" applyNumberFormat="1" applyFont="1" applyBorder="1" applyAlignment="1" applyProtection="1">
      <alignment horizontal="left" vertical="center" wrapText="1"/>
    </xf>
    <xf numFmtId="164" fontId="2" fillId="0" borderId="19" xfId="0" applyNumberFormat="1" applyFont="1" applyBorder="1" applyProtection="1"/>
    <xf numFmtId="166" fontId="2" fillId="0" borderId="3" xfId="1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164" fontId="2" fillId="0" borderId="16" xfId="0" applyNumberFormat="1" applyFont="1" applyBorder="1" applyProtection="1"/>
    <xf numFmtId="0" fontId="3" fillId="3" borderId="0" xfId="0" applyFont="1" applyFill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164" fontId="2" fillId="0" borderId="2" xfId="0" applyNumberFormat="1" applyFont="1" applyBorder="1" applyProtection="1"/>
    <xf numFmtId="0" fontId="3" fillId="3" borderId="14" xfId="0" applyFont="1" applyFill="1" applyBorder="1" applyAlignment="1" applyProtection="1">
      <alignment horizontal="center" vertical="center"/>
    </xf>
    <xf numFmtId="164" fontId="2" fillId="0" borderId="7" xfId="0" applyNumberFormat="1" applyFont="1" applyBorder="1" applyProtection="1"/>
    <xf numFmtId="164" fontId="2" fillId="0" borderId="30" xfId="0" applyNumberFormat="1" applyFont="1" applyBorder="1" applyProtection="1"/>
    <xf numFmtId="0" fontId="4" fillId="0" borderId="41" xfId="0" applyFont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2" fillId="0" borderId="35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</xf>
    <xf numFmtId="165" fontId="2" fillId="0" borderId="3" xfId="1" applyNumberFormat="1" applyFont="1" applyFill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3" fontId="2" fillId="0" borderId="0" xfId="0" applyNumberFormat="1" applyFont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vertical="center"/>
    </xf>
    <xf numFmtId="165" fontId="3" fillId="0" borderId="0" xfId="1" applyNumberFormat="1" applyFont="1" applyFill="1" applyAlignment="1" applyProtection="1">
      <alignment horizontal="center"/>
    </xf>
    <xf numFmtId="165" fontId="2" fillId="0" borderId="0" xfId="1" applyNumberFormat="1" applyFont="1" applyFill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5" fontId="3" fillId="0" borderId="0" xfId="1" applyNumberFormat="1" applyFont="1" applyFill="1" applyAlignment="1" applyProtection="1">
      <alignment horizontal="center" wrapText="1"/>
    </xf>
    <xf numFmtId="165" fontId="3" fillId="0" borderId="25" xfId="1" applyNumberFormat="1" applyFont="1" applyFill="1" applyBorder="1" applyAlignment="1" applyProtection="1">
      <alignment horizontal="left" vertical="top" wrapText="1"/>
    </xf>
    <xf numFmtId="165" fontId="3" fillId="0" borderId="35" xfId="1" applyNumberFormat="1" applyFont="1" applyFill="1" applyBorder="1" applyAlignment="1" applyProtection="1">
      <alignment horizontal="left" vertical="top" wrapText="1"/>
    </xf>
    <xf numFmtId="165" fontId="3" fillId="0" borderId="36" xfId="1" applyNumberFormat="1" applyFont="1" applyFill="1" applyBorder="1" applyAlignment="1" applyProtection="1">
      <alignment horizontal="left" vertical="top" wrapText="1"/>
    </xf>
    <xf numFmtId="165" fontId="2" fillId="0" borderId="0" xfId="1" applyNumberFormat="1" applyFont="1" applyFill="1" applyAlignment="1" applyProtection="1">
      <alignment horizontal="center" wrapText="1"/>
    </xf>
    <xf numFmtId="165" fontId="2" fillId="5" borderId="3" xfId="1" applyNumberFormat="1" applyFont="1" applyFill="1" applyBorder="1" applyAlignment="1" applyProtection="1">
      <alignment horizontal="center"/>
    </xf>
    <xf numFmtId="165" fontId="6" fillId="5" borderId="3" xfId="1" applyNumberFormat="1" applyFont="1" applyFill="1" applyBorder="1" applyAlignment="1" applyProtection="1">
      <alignment horizontal="right" vertical="center"/>
    </xf>
    <xf numFmtId="165" fontId="2" fillId="4" borderId="3" xfId="1" applyNumberFormat="1" applyFont="1" applyFill="1" applyBorder="1" applyAlignment="1" applyProtection="1">
      <alignment horizontal="center"/>
    </xf>
    <xf numFmtId="165" fontId="6" fillId="4" borderId="3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167" fontId="2" fillId="4" borderId="3" xfId="2" applyNumberFormat="1" applyFont="1" applyFill="1" applyBorder="1" applyAlignment="1" applyProtection="1">
      <alignment horizontal="right" vertical="center"/>
      <protection locked="0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showGridLines="0" tabSelected="1" zoomScale="94" zoomScaleNormal="94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64" sqref="M64"/>
    </sheetView>
  </sheetViews>
  <sheetFormatPr defaultRowHeight="11.25" outlineLevelCol="1" x14ac:dyDescent="0.2"/>
  <cols>
    <col min="1" max="1" width="38.7109375" style="10" customWidth="1"/>
    <col min="2" max="2" width="23" style="10" bestFit="1" customWidth="1"/>
    <col min="3" max="3" width="60.85546875" style="113" customWidth="1"/>
    <col min="4" max="4" width="30" style="10" customWidth="1"/>
    <col min="5" max="5" width="12.140625" style="114" customWidth="1"/>
    <col min="6" max="6" width="15.7109375" style="115" customWidth="1"/>
    <col min="7" max="7" width="12.85546875" style="116" customWidth="1"/>
    <col min="8" max="8" width="9.5703125" style="117" customWidth="1" outlineLevel="1"/>
    <col min="9" max="9" width="9.42578125" style="117" customWidth="1" outlineLevel="1"/>
    <col min="10" max="10" width="11.42578125" style="117" customWidth="1" outlineLevel="1"/>
    <col min="11" max="11" width="7.85546875" style="117" bestFit="1" customWidth="1" outlineLevel="1"/>
    <col min="12" max="12" width="8.7109375" style="117" bestFit="1" customWidth="1" outlineLevel="1"/>
    <col min="13" max="13" width="15.28515625" style="117" customWidth="1" outlineLevel="1"/>
    <col min="14" max="14" width="18.5703125" style="116" customWidth="1"/>
    <col min="15" max="15" width="15.42578125" style="119" hidden="1" customWidth="1"/>
    <col min="16" max="17" width="30.42578125" style="119" hidden="1" customWidth="1"/>
    <col min="18" max="18" width="18.7109375" style="10" customWidth="1"/>
    <col min="19" max="221" width="8.85546875" style="10"/>
    <col min="222" max="222" width="3" style="10" bestFit="1" customWidth="1"/>
    <col min="223" max="223" width="87.42578125" style="10" bestFit="1" customWidth="1"/>
    <col min="224" max="224" width="10.85546875" style="10" bestFit="1" customWidth="1"/>
    <col min="225" max="225" width="9.42578125" style="10" bestFit="1" customWidth="1"/>
    <col min="226" max="226" width="8.5703125" style="10" bestFit="1" customWidth="1"/>
    <col min="227" max="477" width="8.85546875" style="10"/>
    <col min="478" max="478" width="3" style="10" bestFit="1" customWidth="1"/>
    <col min="479" max="479" width="87.42578125" style="10" bestFit="1" customWidth="1"/>
    <col min="480" max="480" width="10.85546875" style="10" bestFit="1" customWidth="1"/>
    <col min="481" max="481" width="9.42578125" style="10" bestFit="1" customWidth="1"/>
    <col min="482" max="482" width="8.5703125" style="10" bestFit="1" customWidth="1"/>
    <col min="483" max="733" width="8.85546875" style="10"/>
    <col min="734" max="734" width="3" style="10" bestFit="1" customWidth="1"/>
    <col min="735" max="735" width="87.42578125" style="10" bestFit="1" customWidth="1"/>
    <col min="736" max="736" width="10.85546875" style="10" bestFit="1" customWidth="1"/>
    <col min="737" max="737" width="9.42578125" style="10" bestFit="1" customWidth="1"/>
    <col min="738" max="738" width="8.5703125" style="10" bestFit="1" customWidth="1"/>
    <col min="739" max="989" width="8.85546875" style="10"/>
    <col min="990" max="990" width="3" style="10" bestFit="1" customWidth="1"/>
    <col min="991" max="991" width="87.42578125" style="10" bestFit="1" customWidth="1"/>
    <col min="992" max="992" width="10.85546875" style="10" bestFit="1" customWidth="1"/>
    <col min="993" max="993" width="9.42578125" style="10" bestFit="1" customWidth="1"/>
    <col min="994" max="994" width="8.5703125" style="10" bestFit="1" customWidth="1"/>
    <col min="995" max="1245" width="8.85546875" style="10"/>
    <col min="1246" max="1246" width="3" style="10" bestFit="1" customWidth="1"/>
    <col min="1247" max="1247" width="87.42578125" style="10" bestFit="1" customWidth="1"/>
    <col min="1248" max="1248" width="10.85546875" style="10" bestFit="1" customWidth="1"/>
    <col min="1249" max="1249" width="9.42578125" style="10" bestFit="1" customWidth="1"/>
    <col min="1250" max="1250" width="8.5703125" style="10" bestFit="1" customWidth="1"/>
    <col min="1251" max="1501" width="8.85546875" style="10"/>
    <col min="1502" max="1502" width="3" style="10" bestFit="1" customWidth="1"/>
    <col min="1503" max="1503" width="87.42578125" style="10" bestFit="1" customWidth="1"/>
    <col min="1504" max="1504" width="10.85546875" style="10" bestFit="1" customWidth="1"/>
    <col min="1505" max="1505" width="9.42578125" style="10" bestFit="1" customWidth="1"/>
    <col min="1506" max="1506" width="8.5703125" style="10" bestFit="1" customWidth="1"/>
    <col min="1507" max="1757" width="8.85546875" style="10"/>
    <col min="1758" max="1758" width="3" style="10" bestFit="1" customWidth="1"/>
    <col min="1759" max="1759" width="87.42578125" style="10" bestFit="1" customWidth="1"/>
    <col min="1760" max="1760" width="10.85546875" style="10" bestFit="1" customWidth="1"/>
    <col min="1761" max="1761" width="9.42578125" style="10" bestFit="1" customWidth="1"/>
    <col min="1762" max="1762" width="8.5703125" style="10" bestFit="1" customWidth="1"/>
    <col min="1763" max="2013" width="8.85546875" style="10"/>
    <col min="2014" max="2014" width="3" style="10" bestFit="1" customWidth="1"/>
    <col min="2015" max="2015" width="87.42578125" style="10" bestFit="1" customWidth="1"/>
    <col min="2016" max="2016" width="10.85546875" style="10" bestFit="1" customWidth="1"/>
    <col min="2017" max="2017" width="9.42578125" style="10" bestFit="1" customWidth="1"/>
    <col min="2018" max="2018" width="8.5703125" style="10" bestFit="1" customWidth="1"/>
    <col min="2019" max="2269" width="8.85546875" style="10"/>
    <col min="2270" max="2270" width="3" style="10" bestFit="1" customWidth="1"/>
    <col min="2271" max="2271" width="87.42578125" style="10" bestFit="1" customWidth="1"/>
    <col min="2272" max="2272" width="10.85546875" style="10" bestFit="1" customWidth="1"/>
    <col min="2273" max="2273" width="9.42578125" style="10" bestFit="1" customWidth="1"/>
    <col min="2274" max="2274" width="8.5703125" style="10" bestFit="1" customWidth="1"/>
    <col min="2275" max="2525" width="8.85546875" style="10"/>
    <col min="2526" max="2526" width="3" style="10" bestFit="1" customWidth="1"/>
    <col min="2527" max="2527" width="87.42578125" style="10" bestFit="1" customWidth="1"/>
    <col min="2528" max="2528" width="10.85546875" style="10" bestFit="1" customWidth="1"/>
    <col min="2529" max="2529" width="9.42578125" style="10" bestFit="1" customWidth="1"/>
    <col min="2530" max="2530" width="8.5703125" style="10" bestFit="1" customWidth="1"/>
    <col min="2531" max="2781" width="8.85546875" style="10"/>
    <col min="2782" max="2782" width="3" style="10" bestFit="1" customWidth="1"/>
    <col min="2783" max="2783" width="87.42578125" style="10" bestFit="1" customWidth="1"/>
    <col min="2784" max="2784" width="10.85546875" style="10" bestFit="1" customWidth="1"/>
    <col min="2785" max="2785" width="9.42578125" style="10" bestFit="1" customWidth="1"/>
    <col min="2786" max="2786" width="8.5703125" style="10" bestFit="1" customWidth="1"/>
    <col min="2787" max="3037" width="8.85546875" style="10"/>
    <col min="3038" max="3038" width="3" style="10" bestFit="1" customWidth="1"/>
    <col min="3039" max="3039" width="87.42578125" style="10" bestFit="1" customWidth="1"/>
    <col min="3040" max="3040" width="10.85546875" style="10" bestFit="1" customWidth="1"/>
    <col min="3041" max="3041" width="9.42578125" style="10" bestFit="1" customWidth="1"/>
    <col min="3042" max="3042" width="8.5703125" style="10" bestFit="1" customWidth="1"/>
    <col min="3043" max="3293" width="8.85546875" style="10"/>
    <col min="3294" max="3294" width="3" style="10" bestFit="1" customWidth="1"/>
    <col min="3295" max="3295" width="87.42578125" style="10" bestFit="1" customWidth="1"/>
    <col min="3296" max="3296" width="10.85546875" style="10" bestFit="1" customWidth="1"/>
    <col min="3297" max="3297" width="9.42578125" style="10" bestFit="1" customWidth="1"/>
    <col min="3298" max="3298" width="8.5703125" style="10" bestFit="1" customWidth="1"/>
    <col min="3299" max="3549" width="8.85546875" style="10"/>
    <col min="3550" max="3550" width="3" style="10" bestFit="1" customWidth="1"/>
    <col min="3551" max="3551" width="87.42578125" style="10" bestFit="1" customWidth="1"/>
    <col min="3552" max="3552" width="10.85546875" style="10" bestFit="1" customWidth="1"/>
    <col min="3553" max="3553" width="9.42578125" style="10" bestFit="1" customWidth="1"/>
    <col min="3554" max="3554" width="8.5703125" style="10" bestFit="1" customWidth="1"/>
    <col min="3555" max="3805" width="8.85546875" style="10"/>
    <col min="3806" max="3806" width="3" style="10" bestFit="1" customWidth="1"/>
    <col min="3807" max="3807" width="87.42578125" style="10" bestFit="1" customWidth="1"/>
    <col min="3808" max="3808" width="10.85546875" style="10" bestFit="1" customWidth="1"/>
    <col min="3809" max="3809" width="9.42578125" style="10" bestFit="1" customWidth="1"/>
    <col min="3810" max="3810" width="8.5703125" style="10" bestFit="1" customWidth="1"/>
    <col min="3811" max="4061" width="8.85546875" style="10"/>
    <col min="4062" max="4062" width="3" style="10" bestFit="1" customWidth="1"/>
    <col min="4063" max="4063" width="87.42578125" style="10" bestFit="1" customWidth="1"/>
    <col min="4064" max="4064" width="10.85546875" style="10" bestFit="1" customWidth="1"/>
    <col min="4065" max="4065" width="9.42578125" style="10" bestFit="1" customWidth="1"/>
    <col min="4066" max="4066" width="8.5703125" style="10" bestFit="1" customWidth="1"/>
    <col min="4067" max="4317" width="8.85546875" style="10"/>
    <col min="4318" max="4318" width="3" style="10" bestFit="1" customWidth="1"/>
    <col min="4319" max="4319" width="87.42578125" style="10" bestFit="1" customWidth="1"/>
    <col min="4320" max="4320" width="10.85546875" style="10" bestFit="1" customWidth="1"/>
    <col min="4321" max="4321" width="9.42578125" style="10" bestFit="1" customWidth="1"/>
    <col min="4322" max="4322" width="8.5703125" style="10" bestFit="1" customWidth="1"/>
    <col min="4323" max="4573" width="8.85546875" style="10"/>
    <col min="4574" max="4574" width="3" style="10" bestFit="1" customWidth="1"/>
    <col min="4575" max="4575" width="87.42578125" style="10" bestFit="1" customWidth="1"/>
    <col min="4576" max="4576" width="10.85546875" style="10" bestFit="1" customWidth="1"/>
    <col min="4577" max="4577" width="9.42578125" style="10" bestFit="1" customWidth="1"/>
    <col min="4578" max="4578" width="8.5703125" style="10" bestFit="1" customWidth="1"/>
    <col min="4579" max="4829" width="8.85546875" style="10"/>
    <col min="4830" max="4830" width="3" style="10" bestFit="1" customWidth="1"/>
    <col min="4831" max="4831" width="87.42578125" style="10" bestFit="1" customWidth="1"/>
    <col min="4832" max="4832" width="10.85546875" style="10" bestFit="1" customWidth="1"/>
    <col min="4833" max="4833" width="9.42578125" style="10" bestFit="1" customWidth="1"/>
    <col min="4834" max="4834" width="8.5703125" style="10" bestFit="1" customWidth="1"/>
    <col min="4835" max="5085" width="8.85546875" style="10"/>
    <col min="5086" max="5086" width="3" style="10" bestFit="1" customWidth="1"/>
    <col min="5087" max="5087" width="87.42578125" style="10" bestFit="1" customWidth="1"/>
    <col min="5088" max="5088" width="10.85546875" style="10" bestFit="1" customWidth="1"/>
    <col min="5089" max="5089" width="9.42578125" style="10" bestFit="1" customWidth="1"/>
    <col min="5090" max="5090" width="8.5703125" style="10" bestFit="1" customWidth="1"/>
    <col min="5091" max="5341" width="8.85546875" style="10"/>
    <col min="5342" max="5342" width="3" style="10" bestFit="1" customWidth="1"/>
    <col min="5343" max="5343" width="87.42578125" style="10" bestFit="1" customWidth="1"/>
    <col min="5344" max="5344" width="10.85546875" style="10" bestFit="1" customWidth="1"/>
    <col min="5345" max="5345" width="9.42578125" style="10" bestFit="1" customWidth="1"/>
    <col min="5346" max="5346" width="8.5703125" style="10" bestFit="1" customWidth="1"/>
    <col min="5347" max="5597" width="8.85546875" style="10"/>
    <col min="5598" max="5598" width="3" style="10" bestFit="1" customWidth="1"/>
    <col min="5599" max="5599" width="87.42578125" style="10" bestFit="1" customWidth="1"/>
    <col min="5600" max="5600" width="10.85546875" style="10" bestFit="1" customWidth="1"/>
    <col min="5601" max="5601" width="9.42578125" style="10" bestFit="1" customWidth="1"/>
    <col min="5602" max="5602" width="8.5703125" style="10" bestFit="1" customWidth="1"/>
    <col min="5603" max="5853" width="8.85546875" style="10"/>
    <col min="5854" max="5854" width="3" style="10" bestFit="1" customWidth="1"/>
    <col min="5855" max="5855" width="87.42578125" style="10" bestFit="1" customWidth="1"/>
    <col min="5856" max="5856" width="10.85546875" style="10" bestFit="1" customWidth="1"/>
    <col min="5857" max="5857" width="9.42578125" style="10" bestFit="1" customWidth="1"/>
    <col min="5858" max="5858" width="8.5703125" style="10" bestFit="1" customWidth="1"/>
    <col min="5859" max="6109" width="8.85546875" style="10"/>
    <col min="6110" max="6110" width="3" style="10" bestFit="1" customWidth="1"/>
    <col min="6111" max="6111" width="87.42578125" style="10" bestFit="1" customWidth="1"/>
    <col min="6112" max="6112" width="10.85546875" style="10" bestFit="1" customWidth="1"/>
    <col min="6113" max="6113" width="9.42578125" style="10" bestFit="1" customWidth="1"/>
    <col min="6114" max="6114" width="8.5703125" style="10" bestFit="1" customWidth="1"/>
    <col min="6115" max="6365" width="8.85546875" style="10"/>
    <col min="6366" max="6366" width="3" style="10" bestFit="1" customWidth="1"/>
    <col min="6367" max="6367" width="87.42578125" style="10" bestFit="1" customWidth="1"/>
    <col min="6368" max="6368" width="10.85546875" style="10" bestFit="1" customWidth="1"/>
    <col min="6369" max="6369" width="9.42578125" style="10" bestFit="1" customWidth="1"/>
    <col min="6370" max="6370" width="8.5703125" style="10" bestFit="1" customWidth="1"/>
    <col min="6371" max="6621" width="8.85546875" style="10"/>
    <col min="6622" max="6622" width="3" style="10" bestFit="1" customWidth="1"/>
    <col min="6623" max="6623" width="87.42578125" style="10" bestFit="1" customWidth="1"/>
    <col min="6624" max="6624" width="10.85546875" style="10" bestFit="1" customWidth="1"/>
    <col min="6625" max="6625" width="9.42578125" style="10" bestFit="1" customWidth="1"/>
    <col min="6626" max="6626" width="8.5703125" style="10" bestFit="1" customWidth="1"/>
    <col min="6627" max="6877" width="8.85546875" style="10"/>
    <col min="6878" max="6878" width="3" style="10" bestFit="1" customWidth="1"/>
    <col min="6879" max="6879" width="87.42578125" style="10" bestFit="1" customWidth="1"/>
    <col min="6880" max="6880" width="10.85546875" style="10" bestFit="1" customWidth="1"/>
    <col min="6881" max="6881" width="9.42578125" style="10" bestFit="1" customWidth="1"/>
    <col min="6882" max="6882" width="8.5703125" style="10" bestFit="1" customWidth="1"/>
    <col min="6883" max="7133" width="8.85546875" style="10"/>
    <col min="7134" max="7134" width="3" style="10" bestFit="1" customWidth="1"/>
    <col min="7135" max="7135" width="87.42578125" style="10" bestFit="1" customWidth="1"/>
    <col min="7136" max="7136" width="10.85546875" style="10" bestFit="1" customWidth="1"/>
    <col min="7137" max="7137" width="9.42578125" style="10" bestFit="1" customWidth="1"/>
    <col min="7138" max="7138" width="8.5703125" style="10" bestFit="1" customWidth="1"/>
    <col min="7139" max="7389" width="8.85546875" style="10"/>
    <col min="7390" max="7390" width="3" style="10" bestFit="1" customWidth="1"/>
    <col min="7391" max="7391" width="87.42578125" style="10" bestFit="1" customWidth="1"/>
    <col min="7392" max="7392" width="10.85546875" style="10" bestFit="1" customWidth="1"/>
    <col min="7393" max="7393" width="9.42578125" style="10" bestFit="1" customWidth="1"/>
    <col min="7394" max="7394" width="8.5703125" style="10" bestFit="1" customWidth="1"/>
    <col min="7395" max="7645" width="8.85546875" style="10"/>
    <col min="7646" max="7646" width="3" style="10" bestFit="1" customWidth="1"/>
    <col min="7647" max="7647" width="87.42578125" style="10" bestFit="1" customWidth="1"/>
    <col min="7648" max="7648" width="10.85546875" style="10" bestFit="1" customWidth="1"/>
    <col min="7649" max="7649" width="9.42578125" style="10" bestFit="1" customWidth="1"/>
    <col min="7650" max="7650" width="8.5703125" style="10" bestFit="1" customWidth="1"/>
    <col min="7651" max="7901" width="8.85546875" style="10"/>
    <col min="7902" max="7902" width="3" style="10" bestFit="1" customWidth="1"/>
    <col min="7903" max="7903" width="87.42578125" style="10" bestFit="1" customWidth="1"/>
    <col min="7904" max="7904" width="10.85546875" style="10" bestFit="1" customWidth="1"/>
    <col min="7905" max="7905" width="9.42578125" style="10" bestFit="1" customWidth="1"/>
    <col min="7906" max="7906" width="8.5703125" style="10" bestFit="1" customWidth="1"/>
    <col min="7907" max="8157" width="8.85546875" style="10"/>
    <col min="8158" max="8158" width="3" style="10" bestFit="1" customWidth="1"/>
    <col min="8159" max="8159" width="87.42578125" style="10" bestFit="1" customWidth="1"/>
    <col min="8160" max="8160" width="10.85546875" style="10" bestFit="1" customWidth="1"/>
    <col min="8161" max="8161" width="9.42578125" style="10" bestFit="1" customWidth="1"/>
    <col min="8162" max="8162" width="8.5703125" style="10" bestFit="1" customWidth="1"/>
    <col min="8163" max="8413" width="8.85546875" style="10"/>
    <col min="8414" max="8414" width="3" style="10" bestFit="1" customWidth="1"/>
    <col min="8415" max="8415" width="87.42578125" style="10" bestFit="1" customWidth="1"/>
    <col min="8416" max="8416" width="10.85546875" style="10" bestFit="1" customWidth="1"/>
    <col min="8417" max="8417" width="9.42578125" style="10" bestFit="1" customWidth="1"/>
    <col min="8418" max="8418" width="8.5703125" style="10" bestFit="1" customWidth="1"/>
    <col min="8419" max="8669" width="8.85546875" style="10"/>
    <col min="8670" max="8670" width="3" style="10" bestFit="1" customWidth="1"/>
    <col min="8671" max="8671" width="87.42578125" style="10" bestFit="1" customWidth="1"/>
    <col min="8672" max="8672" width="10.85546875" style="10" bestFit="1" customWidth="1"/>
    <col min="8673" max="8673" width="9.42578125" style="10" bestFit="1" customWidth="1"/>
    <col min="8674" max="8674" width="8.5703125" style="10" bestFit="1" customWidth="1"/>
    <col min="8675" max="8925" width="8.85546875" style="10"/>
    <col min="8926" max="8926" width="3" style="10" bestFit="1" customWidth="1"/>
    <col min="8927" max="8927" width="87.42578125" style="10" bestFit="1" customWidth="1"/>
    <col min="8928" max="8928" width="10.85546875" style="10" bestFit="1" customWidth="1"/>
    <col min="8929" max="8929" width="9.42578125" style="10" bestFit="1" customWidth="1"/>
    <col min="8930" max="8930" width="8.5703125" style="10" bestFit="1" customWidth="1"/>
    <col min="8931" max="9181" width="8.85546875" style="10"/>
    <col min="9182" max="9182" width="3" style="10" bestFit="1" customWidth="1"/>
    <col min="9183" max="9183" width="87.42578125" style="10" bestFit="1" customWidth="1"/>
    <col min="9184" max="9184" width="10.85546875" style="10" bestFit="1" customWidth="1"/>
    <col min="9185" max="9185" width="9.42578125" style="10" bestFit="1" customWidth="1"/>
    <col min="9186" max="9186" width="8.5703125" style="10" bestFit="1" customWidth="1"/>
    <col min="9187" max="9437" width="8.85546875" style="10"/>
    <col min="9438" max="9438" width="3" style="10" bestFit="1" customWidth="1"/>
    <col min="9439" max="9439" width="87.42578125" style="10" bestFit="1" customWidth="1"/>
    <col min="9440" max="9440" width="10.85546875" style="10" bestFit="1" customWidth="1"/>
    <col min="9441" max="9441" width="9.42578125" style="10" bestFit="1" customWidth="1"/>
    <col min="9442" max="9442" width="8.5703125" style="10" bestFit="1" customWidth="1"/>
    <col min="9443" max="9693" width="8.85546875" style="10"/>
    <col min="9694" max="9694" width="3" style="10" bestFit="1" customWidth="1"/>
    <col min="9695" max="9695" width="87.42578125" style="10" bestFit="1" customWidth="1"/>
    <col min="9696" max="9696" width="10.85546875" style="10" bestFit="1" customWidth="1"/>
    <col min="9697" max="9697" width="9.42578125" style="10" bestFit="1" customWidth="1"/>
    <col min="9698" max="9698" width="8.5703125" style="10" bestFit="1" customWidth="1"/>
    <col min="9699" max="9949" width="8.85546875" style="10"/>
    <col min="9950" max="9950" width="3" style="10" bestFit="1" customWidth="1"/>
    <col min="9951" max="9951" width="87.42578125" style="10" bestFit="1" customWidth="1"/>
    <col min="9952" max="9952" width="10.85546875" style="10" bestFit="1" customWidth="1"/>
    <col min="9953" max="9953" width="9.42578125" style="10" bestFit="1" customWidth="1"/>
    <col min="9954" max="9954" width="8.5703125" style="10" bestFit="1" customWidth="1"/>
    <col min="9955" max="10205" width="8.85546875" style="10"/>
    <col min="10206" max="10206" width="3" style="10" bestFit="1" customWidth="1"/>
    <col min="10207" max="10207" width="87.42578125" style="10" bestFit="1" customWidth="1"/>
    <col min="10208" max="10208" width="10.85546875" style="10" bestFit="1" customWidth="1"/>
    <col min="10209" max="10209" width="9.42578125" style="10" bestFit="1" customWidth="1"/>
    <col min="10210" max="10210" width="8.5703125" style="10" bestFit="1" customWidth="1"/>
    <col min="10211" max="10461" width="8.85546875" style="10"/>
    <col min="10462" max="10462" width="3" style="10" bestFit="1" customWidth="1"/>
    <col min="10463" max="10463" width="87.42578125" style="10" bestFit="1" customWidth="1"/>
    <col min="10464" max="10464" width="10.85546875" style="10" bestFit="1" customWidth="1"/>
    <col min="10465" max="10465" width="9.42578125" style="10" bestFit="1" customWidth="1"/>
    <col min="10466" max="10466" width="8.5703125" style="10" bestFit="1" customWidth="1"/>
    <col min="10467" max="10717" width="8.85546875" style="10"/>
    <col min="10718" max="10718" width="3" style="10" bestFit="1" customWidth="1"/>
    <col min="10719" max="10719" width="87.42578125" style="10" bestFit="1" customWidth="1"/>
    <col min="10720" max="10720" width="10.85546875" style="10" bestFit="1" customWidth="1"/>
    <col min="10721" max="10721" width="9.42578125" style="10" bestFit="1" customWidth="1"/>
    <col min="10722" max="10722" width="8.5703125" style="10" bestFit="1" customWidth="1"/>
    <col min="10723" max="10973" width="8.85546875" style="10"/>
    <col min="10974" max="10974" width="3" style="10" bestFit="1" customWidth="1"/>
    <col min="10975" max="10975" width="87.42578125" style="10" bestFit="1" customWidth="1"/>
    <col min="10976" max="10976" width="10.85546875" style="10" bestFit="1" customWidth="1"/>
    <col min="10977" max="10977" width="9.42578125" style="10" bestFit="1" customWidth="1"/>
    <col min="10978" max="10978" width="8.5703125" style="10" bestFit="1" customWidth="1"/>
    <col min="10979" max="11229" width="8.85546875" style="10"/>
    <col min="11230" max="11230" width="3" style="10" bestFit="1" customWidth="1"/>
    <col min="11231" max="11231" width="87.42578125" style="10" bestFit="1" customWidth="1"/>
    <col min="11232" max="11232" width="10.85546875" style="10" bestFit="1" customWidth="1"/>
    <col min="11233" max="11233" width="9.42578125" style="10" bestFit="1" customWidth="1"/>
    <col min="11234" max="11234" width="8.5703125" style="10" bestFit="1" customWidth="1"/>
    <col min="11235" max="11485" width="8.85546875" style="10"/>
    <col min="11486" max="11486" width="3" style="10" bestFit="1" customWidth="1"/>
    <col min="11487" max="11487" width="87.42578125" style="10" bestFit="1" customWidth="1"/>
    <col min="11488" max="11488" width="10.85546875" style="10" bestFit="1" customWidth="1"/>
    <col min="11489" max="11489" width="9.42578125" style="10" bestFit="1" customWidth="1"/>
    <col min="11490" max="11490" width="8.5703125" style="10" bestFit="1" customWidth="1"/>
    <col min="11491" max="11741" width="8.85546875" style="10"/>
    <col min="11742" max="11742" width="3" style="10" bestFit="1" customWidth="1"/>
    <col min="11743" max="11743" width="87.42578125" style="10" bestFit="1" customWidth="1"/>
    <col min="11744" max="11744" width="10.85546875" style="10" bestFit="1" customWidth="1"/>
    <col min="11745" max="11745" width="9.42578125" style="10" bestFit="1" customWidth="1"/>
    <col min="11746" max="11746" width="8.5703125" style="10" bestFit="1" customWidth="1"/>
    <col min="11747" max="11997" width="8.85546875" style="10"/>
    <col min="11998" max="11998" width="3" style="10" bestFit="1" customWidth="1"/>
    <col min="11999" max="11999" width="87.42578125" style="10" bestFit="1" customWidth="1"/>
    <col min="12000" max="12000" width="10.85546875" style="10" bestFit="1" customWidth="1"/>
    <col min="12001" max="12001" width="9.42578125" style="10" bestFit="1" customWidth="1"/>
    <col min="12002" max="12002" width="8.5703125" style="10" bestFit="1" customWidth="1"/>
    <col min="12003" max="12253" width="8.85546875" style="10"/>
    <col min="12254" max="12254" width="3" style="10" bestFit="1" customWidth="1"/>
    <col min="12255" max="12255" width="87.42578125" style="10" bestFit="1" customWidth="1"/>
    <col min="12256" max="12256" width="10.85546875" style="10" bestFit="1" customWidth="1"/>
    <col min="12257" max="12257" width="9.42578125" style="10" bestFit="1" customWidth="1"/>
    <col min="12258" max="12258" width="8.5703125" style="10" bestFit="1" customWidth="1"/>
    <col min="12259" max="12509" width="8.85546875" style="10"/>
    <col min="12510" max="12510" width="3" style="10" bestFit="1" customWidth="1"/>
    <col min="12511" max="12511" width="87.42578125" style="10" bestFit="1" customWidth="1"/>
    <col min="12512" max="12512" width="10.85546875" style="10" bestFit="1" customWidth="1"/>
    <col min="12513" max="12513" width="9.42578125" style="10" bestFit="1" customWidth="1"/>
    <col min="12514" max="12514" width="8.5703125" style="10" bestFit="1" customWidth="1"/>
    <col min="12515" max="12765" width="8.85546875" style="10"/>
    <col min="12766" max="12766" width="3" style="10" bestFit="1" customWidth="1"/>
    <col min="12767" max="12767" width="87.42578125" style="10" bestFit="1" customWidth="1"/>
    <col min="12768" max="12768" width="10.85546875" style="10" bestFit="1" customWidth="1"/>
    <col min="12769" max="12769" width="9.42578125" style="10" bestFit="1" customWidth="1"/>
    <col min="12770" max="12770" width="8.5703125" style="10" bestFit="1" customWidth="1"/>
    <col min="12771" max="13021" width="8.85546875" style="10"/>
    <col min="13022" max="13022" width="3" style="10" bestFit="1" customWidth="1"/>
    <col min="13023" max="13023" width="87.42578125" style="10" bestFit="1" customWidth="1"/>
    <col min="13024" max="13024" width="10.85546875" style="10" bestFit="1" customWidth="1"/>
    <col min="13025" max="13025" width="9.42578125" style="10" bestFit="1" customWidth="1"/>
    <col min="13026" max="13026" width="8.5703125" style="10" bestFit="1" customWidth="1"/>
    <col min="13027" max="13277" width="8.85546875" style="10"/>
    <col min="13278" max="13278" width="3" style="10" bestFit="1" customWidth="1"/>
    <col min="13279" max="13279" width="87.42578125" style="10" bestFit="1" customWidth="1"/>
    <col min="13280" max="13280" width="10.85546875" style="10" bestFit="1" customWidth="1"/>
    <col min="13281" max="13281" width="9.42578125" style="10" bestFit="1" customWidth="1"/>
    <col min="13282" max="13282" width="8.5703125" style="10" bestFit="1" customWidth="1"/>
    <col min="13283" max="13533" width="8.85546875" style="10"/>
    <col min="13534" max="13534" width="3" style="10" bestFit="1" customWidth="1"/>
    <col min="13535" max="13535" width="87.42578125" style="10" bestFit="1" customWidth="1"/>
    <col min="13536" max="13536" width="10.85546875" style="10" bestFit="1" customWidth="1"/>
    <col min="13537" max="13537" width="9.42578125" style="10" bestFit="1" customWidth="1"/>
    <col min="13538" max="13538" width="8.5703125" style="10" bestFit="1" customWidth="1"/>
    <col min="13539" max="13789" width="8.85546875" style="10"/>
    <col min="13790" max="13790" width="3" style="10" bestFit="1" customWidth="1"/>
    <col min="13791" max="13791" width="87.42578125" style="10" bestFit="1" customWidth="1"/>
    <col min="13792" max="13792" width="10.85546875" style="10" bestFit="1" customWidth="1"/>
    <col min="13793" max="13793" width="9.42578125" style="10" bestFit="1" customWidth="1"/>
    <col min="13794" max="13794" width="8.5703125" style="10" bestFit="1" customWidth="1"/>
    <col min="13795" max="14045" width="8.85546875" style="10"/>
    <col min="14046" max="14046" width="3" style="10" bestFit="1" customWidth="1"/>
    <col min="14047" max="14047" width="87.42578125" style="10" bestFit="1" customWidth="1"/>
    <col min="14048" max="14048" width="10.85546875" style="10" bestFit="1" customWidth="1"/>
    <col min="14049" max="14049" width="9.42578125" style="10" bestFit="1" customWidth="1"/>
    <col min="14050" max="14050" width="8.5703125" style="10" bestFit="1" customWidth="1"/>
    <col min="14051" max="14301" width="8.85546875" style="10"/>
    <col min="14302" max="14302" width="3" style="10" bestFit="1" customWidth="1"/>
    <col min="14303" max="14303" width="87.42578125" style="10" bestFit="1" customWidth="1"/>
    <col min="14304" max="14304" width="10.85546875" style="10" bestFit="1" customWidth="1"/>
    <col min="14305" max="14305" width="9.42578125" style="10" bestFit="1" customWidth="1"/>
    <col min="14306" max="14306" width="8.5703125" style="10" bestFit="1" customWidth="1"/>
    <col min="14307" max="14557" width="8.85546875" style="10"/>
    <col min="14558" max="14558" width="3" style="10" bestFit="1" customWidth="1"/>
    <col min="14559" max="14559" width="87.42578125" style="10" bestFit="1" customWidth="1"/>
    <col min="14560" max="14560" width="10.85546875" style="10" bestFit="1" customWidth="1"/>
    <col min="14561" max="14561" width="9.42578125" style="10" bestFit="1" customWidth="1"/>
    <col min="14562" max="14562" width="8.5703125" style="10" bestFit="1" customWidth="1"/>
    <col min="14563" max="14813" width="8.85546875" style="10"/>
    <col min="14814" max="14814" width="3" style="10" bestFit="1" customWidth="1"/>
    <col min="14815" max="14815" width="87.42578125" style="10" bestFit="1" customWidth="1"/>
    <col min="14816" max="14816" width="10.85546875" style="10" bestFit="1" customWidth="1"/>
    <col min="14817" max="14817" width="9.42578125" style="10" bestFit="1" customWidth="1"/>
    <col min="14818" max="14818" width="8.5703125" style="10" bestFit="1" customWidth="1"/>
    <col min="14819" max="15069" width="8.85546875" style="10"/>
    <col min="15070" max="15070" width="3" style="10" bestFit="1" customWidth="1"/>
    <col min="15071" max="15071" width="87.42578125" style="10" bestFit="1" customWidth="1"/>
    <col min="15072" max="15072" width="10.85546875" style="10" bestFit="1" customWidth="1"/>
    <col min="15073" max="15073" width="9.42578125" style="10" bestFit="1" customWidth="1"/>
    <col min="15074" max="15074" width="8.5703125" style="10" bestFit="1" customWidth="1"/>
    <col min="15075" max="15325" width="8.85546875" style="10"/>
    <col min="15326" max="15326" width="3" style="10" bestFit="1" customWidth="1"/>
    <col min="15327" max="15327" width="87.42578125" style="10" bestFit="1" customWidth="1"/>
    <col min="15328" max="15328" width="10.85546875" style="10" bestFit="1" customWidth="1"/>
    <col min="15329" max="15329" width="9.42578125" style="10" bestFit="1" customWidth="1"/>
    <col min="15330" max="15330" width="8.5703125" style="10" bestFit="1" customWidth="1"/>
    <col min="15331" max="15581" width="8.85546875" style="10"/>
    <col min="15582" max="15582" width="3" style="10" bestFit="1" customWidth="1"/>
    <col min="15583" max="15583" width="87.42578125" style="10" bestFit="1" customWidth="1"/>
    <col min="15584" max="15584" width="10.85546875" style="10" bestFit="1" customWidth="1"/>
    <col min="15585" max="15585" width="9.42578125" style="10" bestFit="1" customWidth="1"/>
    <col min="15586" max="15586" width="8.5703125" style="10" bestFit="1" customWidth="1"/>
    <col min="15587" max="15837" width="8.85546875" style="10"/>
    <col min="15838" max="15838" width="3" style="10" bestFit="1" customWidth="1"/>
    <col min="15839" max="15839" width="87.42578125" style="10" bestFit="1" customWidth="1"/>
    <col min="15840" max="15840" width="10.85546875" style="10" bestFit="1" customWidth="1"/>
    <col min="15841" max="15841" width="9.42578125" style="10" bestFit="1" customWidth="1"/>
    <col min="15842" max="15842" width="8.5703125" style="10" bestFit="1" customWidth="1"/>
    <col min="15843" max="16093" width="8.85546875" style="10"/>
    <col min="16094" max="16094" width="3" style="10" bestFit="1" customWidth="1"/>
    <col min="16095" max="16095" width="87.42578125" style="10" bestFit="1" customWidth="1"/>
    <col min="16096" max="16096" width="10.85546875" style="10" bestFit="1" customWidth="1"/>
    <col min="16097" max="16097" width="9.42578125" style="10" bestFit="1" customWidth="1"/>
    <col min="16098" max="16098" width="8.5703125" style="10" bestFit="1" customWidth="1"/>
    <col min="16099" max="16379" width="8.85546875" style="10"/>
    <col min="16380" max="16384" width="8.85546875" style="10" customWidth="1"/>
  </cols>
  <sheetData>
    <row r="1" spans="1:17" ht="87" customHeight="1" x14ac:dyDescent="0.2">
      <c r="A1" s="1" t="s">
        <v>0</v>
      </c>
      <c r="B1" s="1" t="s">
        <v>1</v>
      </c>
      <c r="C1" s="1" t="s">
        <v>2</v>
      </c>
      <c r="D1" s="2" t="s">
        <v>28</v>
      </c>
      <c r="E1" s="3" t="s">
        <v>50</v>
      </c>
      <c r="F1" s="4" t="s">
        <v>82</v>
      </c>
      <c r="G1" s="5" t="s">
        <v>83</v>
      </c>
      <c r="H1" s="5"/>
      <c r="I1" s="5"/>
      <c r="J1" s="5"/>
      <c r="K1" s="5"/>
      <c r="L1" s="5"/>
      <c r="M1" s="6" t="s">
        <v>84</v>
      </c>
      <c r="N1" s="7" t="s">
        <v>88</v>
      </c>
      <c r="O1" s="8" t="s">
        <v>3</v>
      </c>
      <c r="P1" s="9" t="s">
        <v>4</v>
      </c>
      <c r="Q1" s="9" t="s">
        <v>49</v>
      </c>
    </row>
    <row r="2" spans="1:17" ht="23.25" customHeight="1" thickBot="1" x14ac:dyDescent="0.25">
      <c r="A2" s="1"/>
      <c r="B2" s="1"/>
      <c r="C2" s="1"/>
      <c r="D2" s="11"/>
      <c r="E2" s="3"/>
      <c r="F2" s="12"/>
      <c r="G2" s="13" t="s">
        <v>38</v>
      </c>
      <c r="H2" s="13" t="s">
        <v>39</v>
      </c>
      <c r="I2" s="13" t="s">
        <v>41</v>
      </c>
      <c r="J2" s="13" t="s">
        <v>40</v>
      </c>
      <c r="K2" s="13" t="s">
        <v>42</v>
      </c>
      <c r="L2" s="13" t="s">
        <v>72</v>
      </c>
      <c r="M2" s="14"/>
      <c r="N2" s="12"/>
      <c r="O2" s="15"/>
      <c r="P2" s="16"/>
      <c r="Q2" s="16"/>
    </row>
    <row r="3" spans="1:17" s="28" customFormat="1" ht="90" customHeight="1" x14ac:dyDescent="0.2">
      <c r="A3" s="17" t="s">
        <v>5</v>
      </c>
      <c r="B3" s="18" t="s">
        <v>91</v>
      </c>
      <c r="C3" s="19" t="s">
        <v>63</v>
      </c>
      <c r="D3" s="20" t="s">
        <v>54</v>
      </c>
      <c r="E3" s="21">
        <v>300</v>
      </c>
      <c r="F3" s="22">
        <v>0.32500000000000001</v>
      </c>
      <c r="G3" s="23">
        <f t="shared" ref="G3" si="0">SUM(H3:K3)</f>
        <v>200</v>
      </c>
      <c r="H3" s="24"/>
      <c r="I3" s="24">
        <v>200</v>
      </c>
      <c r="J3" s="24">
        <v>0</v>
      </c>
      <c r="K3" s="24"/>
      <c r="L3" s="24"/>
      <c r="M3" s="130"/>
      <c r="N3" s="25">
        <f>+M3*G3</f>
        <v>0</v>
      </c>
      <c r="O3" s="26">
        <v>0</v>
      </c>
      <c r="P3" s="26" t="e">
        <f>IF(O3&lt;=#REF!,O3*E3,"fuori budget: offerta non ammissibile")</f>
        <v>#REF!</v>
      </c>
      <c r="Q3" s="27" t="s">
        <v>78</v>
      </c>
    </row>
    <row r="4" spans="1:17" s="28" customFormat="1" ht="30" customHeight="1" x14ac:dyDescent="0.2">
      <c r="A4" s="17"/>
      <c r="B4" s="18"/>
      <c r="C4" s="19"/>
      <c r="D4" s="29"/>
      <c r="E4" s="21">
        <v>1000</v>
      </c>
      <c r="F4" s="22">
        <v>0.17757999999999999</v>
      </c>
      <c r="G4" s="23">
        <f>SUM(H4:L4)</f>
        <v>5500</v>
      </c>
      <c r="H4" s="24">
        <v>1500</v>
      </c>
      <c r="I4" s="24"/>
      <c r="J4" s="24"/>
      <c r="K4" s="24">
        <v>2000</v>
      </c>
      <c r="L4" s="24">
        <v>2000</v>
      </c>
      <c r="M4" s="130"/>
      <c r="N4" s="25">
        <f>+M4*G4</f>
        <v>0</v>
      </c>
      <c r="O4" s="30">
        <v>0</v>
      </c>
      <c r="P4" s="30" t="e">
        <f>IF(O4&lt;=#REF!,O4*E4,"fuori budget: offerta non ammissibile")</f>
        <v>#REF!</v>
      </c>
      <c r="Q4" s="31"/>
    </row>
    <row r="5" spans="1:17" s="28" customFormat="1" ht="47.25" customHeight="1" thickBot="1" x14ac:dyDescent="0.25">
      <c r="A5" s="17"/>
      <c r="B5" s="18"/>
      <c r="C5" s="19"/>
      <c r="D5" s="32"/>
      <c r="E5" s="21">
        <v>3000</v>
      </c>
      <c r="F5" s="22">
        <v>0.10400000000000001</v>
      </c>
      <c r="G5" s="23">
        <f t="shared" ref="G5:G53" si="1">SUM(H5:L5)</f>
        <v>0</v>
      </c>
      <c r="H5" s="24"/>
      <c r="I5" s="24"/>
      <c r="J5" s="24"/>
      <c r="K5" s="24"/>
      <c r="L5" s="24"/>
      <c r="M5" s="130"/>
      <c r="N5" s="25">
        <f t="shared" ref="N5:N54" si="2">+M5*G5</f>
        <v>0</v>
      </c>
      <c r="O5" s="33">
        <v>0</v>
      </c>
      <c r="P5" s="33" t="e">
        <f>IF(O5&lt;=#REF!,O5*E5,"fuori budget: offerta non ammissibile")</f>
        <v>#REF!</v>
      </c>
      <c r="Q5" s="31"/>
    </row>
    <row r="6" spans="1:17" s="28" customFormat="1" ht="25.5" customHeight="1" x14ac:dyDescent="0.2">
      <c r="A6" s="17"/>
      <c r="B6" s="34" t="s">
        <v>36</v>
      </c>
      <c r="C6" s="19" t="s">
        <v>64</v>
      </c>
      <c r="D6" s="35" t="s">
        <v>60</v>
      </c>
      <c r="E6" s="21">
        <v>100</v>
      </c>
      <c r="F6" s="22">
        <v>1.7550000000000001</v>
      </c>
      <c r="G6" s="23">
        <f t="shared" si="1"/>
        <v>0</v>
      </c>
      <c r="H6" s="24"/>
      <c r="I6" s="24"/>
      <c r="J6" s="24"/>
      <c r="K6" s="24"/>
      <c r="L6" s="24"/>
      <c r="M6" s="130"/>
      <c r="N6" s="25">
        <f t="shared" si="2"/>
        <v>0</v>
      </c>
      <c r="O6" s="26">
        <v>0</v>
      </c>
      <c r="P6" s="26" t="e">
        <f>IF(O6&lt;=#REF!,O6*E6,"fuori budget: offerta non ammissibile")</f>
        <v>#REF!</v>
      </c>
      <c r="Q6" s="36"/>
    </row>
    <row r="7" spans="1:17" s="28" customFormat="1" ht="38.25" customHeight="1" thickBot="1" x14ac:dyDescent="0.25">
      <c r="A7" s="17"/>
      <c r="B7" s="37"/>
      <c r="C7" s="19"/>
      <c r="D7" s="38"/>
      <c r="E7" s="21">
        <v>250</v>
      </c>
      <c r="F7" s="22">
        <v>1.0009999999999999</v>
      </c>
      <c r="G7" s="23">
        <f t="shared" si="1"/>
        <v>250</v>
      </c>
      <c r="H7" s="24">
        <v>250</v>
      </c>
      <c r="I7" s="24"/>
      <c r="J7" s="24"/>
      <c r="K7" s="24"/>
      <c r="L7" s="24"/>
      <c r="M7" s="130"/>
      <c r="N7" s="25">
        <f t="shared" si="2"/>
        <v>0</v>
      </c>
      <c r="O7" s="39">
        <v>0</v>
      </c>
      <c r="P7" s="39" t="e">
        <f>IF(O7&lt;=#REF!,O7*E7,"fuori budget: offerta non ammissibile")</f>
        <v>#REF!</v>
      </c>
      <c r="Q7" s="40"/>
    </row>
    <row r="8" spans="1:17" s="28" customFormat="1" ht="23.25" customHeight="1" x14ac:dyDescent="0.2">
      <c r="A8" s="17"/>
      <c r="B8" s="34" t="s">
        <v>35</v>
      </c>
      <c r="C8" s="19" t="s">
        <v>55</v>
      </c>
      <c r="D8" s="38"/>
      <c r="E8" s="21">
        <v>100</v>
      </c>
      <c r="F8" s="22">
        <v>0.52</v>
      </c>
      <c r="G8" s="23">
        <f t="shared" si="1"/>
        <v>0</v>
      </c>
      <c r="H8" s="24"/>
      <c r="I8" s="24"/>
      <c r="J8" s="24"/>
      <c r="K8" s="24"/>
      <c r="L8" s="24"/>
      <c r="M8" s="130"/>
      <c r="N8" s="25">
        <f t="shared" si="2"/>
        <v>0</v>
      </c>
      <c r="O8" s="26">
        <v>0</v>
      </c>
      <c r="P8" s="26" t="e">
        <f>IF(O8&lt;=#REF!,O8*E8,"fuori budget: offerta non ammissibile")</f>
        <v>#REF!</v>
      </c>
      <c r="Q8" s="36"/>
    </row>
    <row r="9" spans="1:17" s="28" customFormat="1" ht="17.25" customHeight="1" thickBot="1" x14ac:dyDescent="0.25">
      <c r="A9" s="17"/>
      <c r="B9" s="37"/>
      <c r="C9" s="19"/>
      <c r="D9" s="41"/>
      <c r="E9" s="21">
        <v>250</v>
      </c>
      <c r="F9" s="22">
        <v>0.32500000000000001</v>
      </c>
      <c r="G9" s="23">
        <f t="shared" si="1"/>
        <v>250</v>
      </c>
      <c r="H9" s="24">
        <v>250</v>
      </c>
      <c r="I9" s="24"/>
      <c r="J9" s="24"/>
      <c r="K9" s="24"/>
      <c r="L9" s="24"/>
      <c r="M9" s="130"/>
      <c r="N9" s="25">
        <f t="shared" si="2"/>
        <v>0</v>
      </c>
      <c r="O9" s="42">
        <v>0</v>
      </c>
      <c r="P9" s="42" t="e">
        <f>IF(O9&lt;=#REF!,O9*E9,"fuori budget: offerta non ammissibile")</f>
        <v>#REF!</v>
      </c>
      <c r="Q9" s="43"/>
    </row>
    <row r="10" spans="1:17" s="28" customFormat="1" ht="27" customHeight="1" x14ac:dyDescent="0.2">
      <c r="A10" s="17"/>
      <c r="B10" s="44" t="s">
        <v>53</v>
      </c>
      <c r="C10" s="19" t="s">
        <v>56</v>
      </c>
      <c r="D10" s="45" t="s">
        <v>59</v>
      </c>
      <c r="E10" s="21">
        <v>200</v>
      </c>
      <c r="F10" s="22">
        <v>0.45499999999999996</v>
      </c>
      <c r="G10" s="23">
        <f t="shared" si="1"/>
        <v>0</v>
      </c>
      <c r="H10" s="24"/>
      <c r="I10" s="24"/>
      <c r="J10" s="24"/>
      <c r="K10" s="24"/>
      <c r="L10" s="24"/>
      <c r="M10" s="130"/>
      <c r="N10" s="25">
        <f t="shared" si="2"/>
        <v>0</v>
      </c>
      <c r="O10" s="26">
        <v>0</v>
      </c>
      <c r="P10" s="26" t="e">
        <f>IF(O10&lt;=#REF!,O10*E10,"fuori budget: offerta non ammissibile")</f>
        <v>#REF!</v>
      </c>
      <c r="Q10" s="46"/>
    </row>
    <row r="11" spans="1:17" s="28" customFormat="1" ht="36.75" customHeight="1" thickBot="1" x14ac:dyDescent="0.25">
      <c r="A11" s="17"/>
      <c r="B11" s="47"/>
      <c r="C11" s="19"/>
      <c r="D11" s="29"/>
      <c r="E11" s="21">
        <v>400</v>
      </c>
      <c r="F11" s="22">
        <v>0.39</v>
      </c>
      <c r="G11" s="23">
        <f t="shared" si="1"/>
        <v>400</v>
      </c>
      <c r="H11" s="24">
        <v>400</v>
      </c>
      <c r="I11" s="24"/>
      <c r="J11" s="24"/>
      <c r="K11" s="24"/>
      <c r="L11" s="24"/>
      <c r="M11" s="130"/>
      <c r="N11" s="25">
        <f t="shared" si="2"/>
        <v>0</v>
      </c>
      <c r="O11" s="42">
        <v>0</v>
      </c>
      <c r="P11" s="42" t="e">
        <f>IF(O11&lt;=#REF!,O11*E11,"fuori budget: offerta non ammissibile")</f>
        <v>#REF!</v>
      </c>
      <c r="Q11" s="48"/>
    </row>
    <row r="12" spans="1:17" s="28" customFormat="1" ht="25.5" customHeight="1" x14ac:dyDescent="0.2">
      <c r="A12" s="17"/>
      <c r="B12" s="44" t="s">
        <v>58</v>
      </c>
      <c r="C12" s="19" t="s">
        <v>57</v>
      </c>
      <c r="D12" s="49"/>
      <c r="E12" s="21">
        <v>200</v>
      </c>
      <c r="F12" s="22">
        <v>0.78</v>
      </c>
      <c r="G12" s="23">
        <f t="shared" si="1"/>
        <v>0</v>
      </c>
      <c r="H12" s="24"/>
      <c r="I12" s="24"/>
      <c r="J12" s="24"/>
      <c r="K12" s="24"/>
      <c r="L12" s="24"/>
      <c r="M12" s="130"/>
      <c r="N12" s="25">
        <f t="shared" si="2"/>
        <v>0</v>
      </c>
      <c r="O12" s="33">
        <v>0</v>
      </c>
      <c r="P12" s="33" t="e">
        <f>IF(O12&lt;=#REF!,O12*E12,"fuori budget: offerta non ammissibile")</f>
        <v>#REF!</v>
      </c>
      <c r="Q12" s="50"/>
    </row>
    <row r="13" spans="1:17" s="28" customFormat="1" ht="32.25" customHeight="1" thickBot="1" x14ac:dyDescent="0.25">
      <c r="A13" s="17"/>
      <c r="B13" s="47"/>
      <c r="C13" s="19"/>
      <c r="D13" s="51"/>
      <c r="E13" s="21">
        <v>400</v>
      </c>
      <c r="F13" s="22">
        <v>0.71500000000000008</v>
      </c>
      <c r="G13" s="23">
        <f t="shared" si="1"/>
        <v>400</v>
      </c>
      <c r="H13" s="24">
        <v>400</v>
      </c>
      <c r="I13" s="24"/>
      <c r="J13" s="24"/>
      <c r="K13" s="24"/>
      <c r="L13" s="24"/>
      <c r="M13" s="130"/>
      <c r="N13" s="25">
        <f t="shared" si="2"/>
        <v>0</v>
      </c>
      <c r="O13" s="42">
        <v>0</v>
      </c>
      <c r="P13" s="42" t="e">
        <f>IF(O13&lt;=#REF!,O13*E13,"fuori budget: offerta non ammissibile")</f>
        <v>#REF!</v>
      </c>
      <c r="Q13" s="48"/>
    </row>
    <row r="14" spans="1:17" s="28" customFormat="1" ht="18.75" customHeight="1" x14ac:dyDescent="0.2">
      <c r="A14" s="52" t="s">
        <v>6</v>
      </c>
      <c r="B14" s="44" t="s">
        <v>7</v>
      </c>
      <c r="C14" s="19" t="s">
        <v>69</v>
      </c>
      <c r="D14" s="45" t="s">
        <v>20</v>
      </c>
      <c r="E14" s="21">
        <v>500</v>
      </c>
      <c r="F14" s="22">
        <v>0.26</v>
      </c>
      <c r="G14" s="23">
        <f t="shared" si="1"/>
        <v>1000</v>
      </c>
      <c r="H14" s="24"/>
      <c r="I14" s="24"/>
      <c r="J14" s="24">
        <v>1000</v>
      </c>
      <c r="K14" s="24"/>
      <c r="L14" s="24"/>
      <c r="M14" s="130"/>
      <c r="N14" s="25">
        <f t="shared" si="2"/>
        <v>0</v>
      </c>
      <c r="O14" s="26">
        <v>0</v>
      </c>
      <c r="P14" s="53" t="e">
        <f>IF(O14&lt;=#REF!,O14*E14,"fuori budget: offerta non ammissibile")</f>
        <v>#REF!</v>
      </c>
      <c r="Q14" s="54"/>
    </row>
    <row r="15" spans="1:17" s="28" customFormat="1" ht="19.5" customHeight="1" thickBot="1" x14ac:dyDescent="0.25">
      <c r="A15" s="55"/>
      <c r="B15" s="18"/>
      <c r="C15" s="19"/>
      <c r="D15" s="29"/>
      <c r="E15" s="21">
        <v>2000</v>
      </c>
      <c r="F15" s="22">
        <v>0.22100000000000003</v>
      </c>
      <c r="G15" s="23">
        <f t="shared" si="1"/>
        <v>3000</v>
      </c>
      <c r="H15" s="24">
        <v>3000</v>
      </c>
      <c r="I15" s="24"/>
      <c r="J15" s="24"/>
      <c r="K15" s="24"/>
      <c r="L15" s="24"/>
      <c r="M15" s="130"/>
      <c r="N15" s="25">
        <f t="shared" si="2"/>
        <v>0</v>
      </c>
      <c r="O15" s="30">
        <v>0</v>
      </c>
      <c r="P15" s="56" t="e">
        <f>IF(O15&lt;=#REF!,O15*E15,"fuori budget: offerta non ammissibile")</f>
        <v>#REF!</v>
      </c>
      <c r="Q15" s="57"/>
    </row>
    <row r="16" spans="1:17" s="28" customFormat="1" ht="16.5" customHeight="1" x14ac:dyDescent="0.2">
      <c r="A16" s="55"/>
      <c r="B16" s="44" t="s">
        <v>8</v>
      </c>
      <c r="C16" s="19" t="s">
        <v>9</v>
      </c>
      <c r="D16" s="29"/>
      <c r="E16" s="21">
        <v>500</v>
      </c>
      <c r="F16" s="22">
        <v>0.26</v>
      </c>
      <c r="G16" s="23">
        <f t="shared" si="1"/>
        <v>0</v>
      </c>
      <c r="H16" s="24"/>
      <c r="I16" s="24"/>
      <c r="J16" s="24"/>
      <c r="K16" s="24"/>
      <c r="L16" s="24"/>
      <c r="M16" s="130"/>
      <c r="N16" s="25">
        <f t="shared" si="2"/>
        <v>0</v>
      </c>
      <c r="O16" s="26">
        <v>0</v>
      </c>
      <c r="P16" s="53" t="e">
        <f>IF(O16&lt;=#REF!,O16*E16,"fuori budget: offerta non ammissibile")</f>
        <v>#REF!</v>
      </c>
      <c r="Q16" s="57"/>
    </row>
    <row r="17" spans="1:17" s="28" customFormat="1" ht="23.25" customHeight="1" thickBot="1" x14ac:dyDescent="0.25">
      <c r="A17" s="55"/>
      <c r="B17" s="18"/>
      <c r="C17" s="19"/>
      <c r="D17" s="29"/>
      <c r="E17" s="21">
        <v>1000</v>
      </c>
      <c r="F17" s="22">
        <v>0.19500000000000001</v>
      </c>
      <c r="G17" s="23">
        <f t="shared" si="1"/>
        <v>4500</v>
      </c>
      <c r="H17" s="24">
        <v>1000</v>
      </c>
      <c r="I17" s="24"/>
      <c r="J17" s="24"/>
      <c r="K17" s="24"/>
      <c r="L17" s="24">
        <v>3500</v>
      </c>
      <c r="M17" s="130"/>
      <c r="N17" s="25">
        <f t="shared" si="2"/>
        <v>0</v>
      </c>
      <c r="O17" s="30">
        <v>0</v>
      </c>
      <c r="P17" s="56" t="e">
        <f>IF(O17&lt;=#REF!,O17*E17,"fuori budget: offerta non ammissibile")</f>
        <v>#REF!</v>
      </c>
      <c r="Q17" s="57"/>
    </row>
    <row r="18" spans="1:17" s="28" customFormat="1" ht="16.5" customHeight="1" x14ac:dyDescent="0.2">
      <c r="A18" s="55"/>
      <c r="B18" s="18"/>
      <c r="C18" s="19" t="s">
        <v>37</v>
      </c>
      <c r="D18" s="29"/>
      <c r="E18" s="21">
        <v>500</v>
      </c>
      <c r="F18" s="22">
        <v>0.26</v>
      </c>
      <c r="G18" s="23">
        <f t="shared" si="1"/>
        <v>2000</v>
      </c>
      <c r="H18" s="24">
        <v>1000</v>
      </c>
      <c r="I18" s="24"/>
      <c r="J18" s="24">
        <v>1000</v>
      </c>
      <c r="K18" s="24"/>
      <c r="L18" s="24"/>
      <c r="M18" s="130"/>
      <c r="N18" s="25">
        <f t="shared" si="2"/>
        <v>0</v>
      </c>
      <c r="O18" s="26">
        <v>0</v>
      </c>
      <c r="P18" s="58" t="e">
        <f>IF(O18&lt;=#REF!,O18*E18,"fuori budget: offerta non ammissibile")</f>
        <v>#REF!</v>
      </c>
      <c r="Q18" s="57"/>
    </row>
    <row r="19" spans="1:17" s="28" customFormat="1" ht="16.5" customHeight="1" x14ac:dyDescent="0.2">
      <c r="A19" s="55"/>
      <c r="B19" s="18"/>
      <c r="C19" s="19"/>
      <c r="D19" s="29"/>
      <c r="E19" s="21">
        <v>2000</v>
      </c>
      <c r="F19" s="22">
        <v>0.156</v>
      </c>
      <c r="G19" s="23">
        <f t="shared" si="1"/>
        <v>5000</v>
      </c>
      <c r="H19" s="24"/>
      <c r="I19" s="24">
        <v>3000</v>
      </c>
      <c r="J19" s="24"/>
      <c r="K19" s="24"/>
      <c r="L19" s="24">
        <v>2000</v>
      </c>
      <c r="M19" s="130"/>
      <c r="N19" s="25">
        <f t="shared" si="2"/>
        <v>0</v>
      </c>
      <c r="O19" s="30">
        <v>0</v>
      </c>
      <c r="P19" s="59" t="e">
        <f>IF(O19&lt;=#REF!,O19*E19,"fuori budget: offerta non ammissibile")</f>
        <v>#REF!</v>
      </c>
      <c r="Q19" s="57"/>
    </row>
    <row r="20" spans="1:17" s="28" customFormat="1" ht="21" customHeight="1" thickBot="1" x14ac:dyDescent="0.25">
      <c r="A20" s="55"/>
      <c r="B20" s="18"/>
      <c r="C20" s="19"/>
      <c r="D20" s="60"/>
      <c r="E20" s="21"/>
      <c r="F20" s="22">
        <v>0.26312000000000002</v>
      </c>
      <c r="G20" s="23">
        <f t="shared" si="1"/>
        <v>0</v>
      </c>
      <c r="H20" s="24"/>
      <c r="I20" s="24"/>
      <c r="J20" s="24"/>
      <c r="K20" s="24"/>
      <c r="L20" s="24"/>
      <c r="M20" s="130"/>
      <c r="N20" s="25">
        <f t="shared" si="2"/>
        <v>0</v>
      </c>
      <c r="O20" s="42">
        <v>0</v>
      </c>
      <c r="P20" s="48" t="e">
        <f>IF(O20&lt;=#REF!,O20*E20,"fuori budget: offerta non ammissibile")</f>
        <v>#REF!</v>
      </c>
      <c r="Q20" s="57"/>
    </row>
    <row r="21" spans="1:17" s="28" customFormat="1" ht="15.75" customHeight="1" x14ac:dyDescent="0.2">
      <c r="A21" s="55"/>
      <c r="B21" s="44" t="s">
        <v>10</v>
      </c>
      <c r="C21" s="19" t="s">
        <v>47</v>
      </c>
      <c r="D21" s="45" t="s">
        <v>21</v>
      </c>
      <c r="E21" s="21">
        <v>500</v>
      </c>
      <c r="F21" s="22">
        <v>0.29900000000000004</v>
      </c>
      <c r="G21" s="23">
        <f t="shared" si="1"/>
        <v>0</v>
      </c>
      <c r="H21" s="24"/>
      <c r="I21" s="24"/>
      <c r="J21" s="24"/>
      <c r="K21" s="24"/>
      <c r="L21" s="24"/>
      <c r="M21" s="130"/>
      <c r="N21" s="25">
        <f t="shared" si="2"/>
        <v>0</v>
      </c>
      <c r="O21" s="26">
        <v>0</v>
      </c>
      <c r="P21" s="53" t="e">
        <f>IF(O21&lt;=#REF!,O21*E21,"fuori budget: offerta non ammissibile")</f>
        <v>#REF!</v>
      </c>
      <c r="Q21" s="57"/>
    </row>
    <row r="22" spans="1:17" s="28" customFormat="1" ht="15.75" customHeight="1" x14ac:dyDescent="0.2">
      <c r="A22" s="55"/>
      <c r="B22" s="18"/>
      <c r="C22" s="19"/>
      <c r="D22" s="29"/>
      <c r="E22" s="21">
        <v>2000</v>
      </c>
      <c r="F22" s="22">
        <v>0.53820000000000001</v>
      </c>
      <c r="G22" s="23">
        <f t="shared" si="1"/>
        <v>4000</v>
      </c>
      <c r="H22" s="24">
        <v>2000</v>
      </c>
      <c r="I22" s="24"/>
      <c r="J22" s="24"/>
      <c r="K22" s="24"/>
      <c r="L22" s="24">
        <v>2000</v>
      </c>
      <c r="M22" s="130"/>
      <c r="N22" s="25">
        <f t="shared" si="2"/>
        <v>0</v>
      </c>
      <c r="O22" s="30">
        <v>0</v>
      </c>
      <c r="P22" s="56" t="e">
        <f>IF(O22&lt;=#REF!,O22*E22,"fuori budget: offerta non ammissibile")</f>
        <v>#REF!</v>
      </c>
      <c r="Q22" s="57"/>
    </row>
    <row r="23" spans="1:17" s="28" customFormat="1" ht="25.5" customHeight="1" thickBot="1" x14ac:dyDescent="0.25">
      <c r="A23" s="55"/>
      <c r="B23" s="18"/>
      <c r="C23" s="19"/>
      <c r="D23" s="29"/>
      <c r="E23" s="21"/>
      <c r="F23" s="22"/>
      <c r="G23" s="23">
        <f t="shared" si="1"/>
        <v>0</v>
      </c>
      <c r="H23" s="24"/>
      <c r="I23" s="24"/>
      <c r="J23" s="24"/>
      <c r="K23" s="24"/>
      <c r="L23" s="24"/>
      <c r="M23" s="130"/>
      <c r="N23" s="25">
        <f t="shared" si="2"/>
        <v>0</v>
      </c>
      <c r="O23" s="42">
        <v>0</v>
      </c>
      <c r="P23" s="61" t="e">
        <f>IF(O23&lt;=#REF!,O23*E23,"fuori budget: offerta non ammissibile")</f>
        <v>#REF!</v>
      </c>
      <c r="Q23" s="57"/>
    </row>
    <row r="24" spans="1:17" s="28" customFormat="1" ht="17.25" customHeight="1" x14ac:dyDescent="0.2">
      <c r="A24" s="55"/>
      <c r="B24" s="18"/>
      <c r="C24" s="19" t="s">
        <v>71</v>
      </c>
      <c r="D24" s="29"/>
      <c r="E24" s="21">
        <v>2000</v>
      </c>
      <c r="F24" s="22">
        <v>0.35100000000000003</v>
      </c>
      <c r="G24" s="23">
        <f t="shared" si="1"/>
        <v>3000</v>
      </c>
      <c r="H24" s="24">
        <v>3000</v>
      </c>
      <c r="I24" s="24"/>
      <c r="J24" s="24"/>
      <c r="K24" s="24"/>
      <c r="L24" s="24"/>
      <c r="M24" s="130"/>
      <c r="N24" s="25">
        <f t="shared" si="2"/>
        <v>0</v>
      </c>
      <c r="O24" s="30">
        <v>0</v>
      </c>
      <c r="P24" s="56" t="e">
        <f>IF(O24&lt;=#REF!,O24*E24,"fuori budget: offerta non ammissibile")</f>
        <v>#REF!</v>
      </c>
      <c r="Q24" s="57"/>
    </row>
    <row r="25" spans="1:17" s="28" customFormat="1" ht="19.5" customHeight="1" x14ac:dyDescent="0.2">
      <c r="A25" s="55"/>
      <c r="B25" s="18"/>
      <c r="C25" s="19"/>
      <c r="D25" s="29"/>
      <c r="E25" s="21">
        <v>5000</v>
      </c>
      <c r="F25" s="22">
        <v>0.18200000000000002</v>
      </c>
      <c r="G25" s="23">
        <f t="shared" si="1"/>
        <v>11000</v>
      </c>
      <c r="H25" s="24"/>
      <c r="I25" s="24">
        <v>10000</v>
      </c>
      <c r="J25" s="24">
        <v>1000</v>
      </c>
      <c r="K25" s="24"/>
      <c r="L25" s="24"/>
      <c r="M25" s="130"/>
      <c r="N25" s="25">
        <f t="shared" si="2"/>
        <v>0</v>
      </c>
      <c r="O25" s="39">
        <v>0</v>
      </c>
      <c r="P25" s="62" t="e">
        <f>IF(O25&lt;=#REF!,O25*E25,"fuori budget: offerta non ammissibile")</f>
        <v>#REF!</v>
      </c>
      <c r="Q25" s="57"/>
    </row>
    <row r="26" spans="1:17" s="28" customFormat="1" ht="18" customHeight="1" x14ac:dyDescent="0.2">
      <c r="A26" s="55"/>
      <c r="B26" s="63" t="s">
        <v>11</v>
      </c>
      <c r="C26" s="19" t="s">
        <v>70</v>
      </c>
      <c r="D26" s="29"/>
      <c r="E26" s="21">
        <v>500</v>
      </c>
      <c r="F26" s="22">
        <v>0.46799999999999997</v>
      </c>
      <c r="G26" s="23">
        <f t="shared" si="1"/>
        <v>0</v>
      </c>
      <c r="H26" s="24"/>
      <c r="I26" s="24"/>
      <c r="J26" s="24"/>
      <c r="K26" s="24"/>
      <c r="L26" s="24"/>
      <c r="M26" s="130"/>
      <c r="N26" s="25">
        <f t="shared" si="2"/>
        <v>0</v>
      </c>
      <c r="O26" s="33">
        <v>0</v>
      </c>
      <c r="P26" s="64" t="e">
        <f>IF(O26&lt;=#REF!,O26*E26,"fuori budget: offerta non ammissibile")</f>
        <v>#REF!</v>
      </c>
      <c r="Q26" s="57"/>
    </row>
    <row r="27" spans="1:17" s="28" customFormat="1" ht="19.5" customHeight="1" x14ac:dyDescent="0.2">
      <c r="A27" s="55"/>
      <c r="B27" s="65"/>
      <c r="C27" s="19"/>
      <c r="D27" s="29"/>
      <c r="E27" s="21">
        <v>2000</v>
      </c>
      <c r="F27" s="22">
        <v>0.41600000000000004</v>
      </c>
      <c r="G27" s="23">
        <f t="shared" si="1"/>
        <v>5500</v>
      </c>
      <c r="H27" s="24">
        <v>2000</v>
      </c>
      <c r="I27" s="24"/>
      <c r="J27" s="24"/>
      <c r="K27" s="24"/>
      <c r="L27" s="24">
        <v>3500</v>
      </c>
      <c r="M27" s="130"/>
      <c r="N27" s="25">
        <f t="shared" si="2"/>
        <v>0</v>
      </c>
      <c r="O27" s="30">
        <v>0</v>
      </c>
      <c r="P27" s="56" t="e">
        <f>IF(O27&lt;=#REF!,O27*E27,"fuori budget: offerta non ammissibile")</f>
        <v>#REF!</v>
      </c>
      <c r="Q27" s="57"/>
    </row>
    <row r="28" spans="1:17" s="28" customFormat="1" ht="17.25" customHeight="1" thickBot="1" x14ac:dyDescent="0.25">
      <c r="A28" s="55"/>
      <c r="B28" s="37"/>
      <c r="C28" s="19"/>
      <c r="D28" s="29"/>
      <c r="E28" s="21">
        <v>5000</v>
      </c>
      <c r="F28" s="22"/>
      <c r="G28" s="23">
        <f t="shared" si="1"/>
        <v>0</v>
      </c>
      <c r="H28" s="24"/>
      <c r="I28" s="24"/>
      <c r="J28" s="24"/>
      <c r="K28" s="24"/>
      <c r="L28" s="24"/>
      <c r="M28" s="130"/>
      <c r="N28" s="25">
        <f t="shared" si="2"/>
        <v>0</v>
      </c>
      <c r="O28" s="42">
        <v>0</v>
      </c>
      <c r="P28" s="61" t="e">
        <f>IF(O28&lt;=#REF!,O28*E28,"fuori budget: offerta non ammissibile")</f>
        <v>#REF!</v>
      </c>
      <c r="Q28" s="57"/>
    </row>
    <row r="29" spans="1:17" s="28" customFormat="1" ht="18" customHeight="1" x14ac:dyDescent="0.2">
      <c r="A29" s="55"/>
      <c r="B29" s="66" t="s">
        <v>12</v>
      </c>
      <c r="C29" s="19" t="s">
        <v>48</v>
      </c>
      <c r="D29" s="49"/>
      <c r="E29" s="21">
        <v>500</v>
      </c>
      <c r="F29" s="22">
        <v>0.46799999999999997</v>
      </c>
      <c r="G29" s="23">
        <f t="shared" si="1"/>
        <v>0</v>
      </c>
      <c r="H29" s="24"/>
      <c r="I29" s="24"/>
      <c r="J29" s="24"/>
      <c r="K29" s="24"/>
      <c r="L29" s="24"/>
      <c r="M29" s="130"/>
      <c r="N29" s="25">
        <f t="shared" si="2"/>
        <v>0</v>
      </c>
      <c r="O29" s="33">
        <v>0</v>
      </c>
      <c r="P29" s="64" t="e">
        <f>IF(O29&lt;=#REF!,O29*E29,"fuori budget: offerta non ammissibile")</f>
        <v>#REF!</v>
      </c>
      <c r="Q29" s="57"/>
    </row>
    <row r="30" spans="1:17" s="28" customFormat="1" ht="17.25" customHeight="1" x14ac:dyDescent="0.2">
      <c r="A30" s="55"/>
      <c r="B30" s="67"/>
      <c r="C30" s="19"/>
      <c r="D30" s="49"/>
      <c r="E30" s="21">
        <v>2000</v>
      </c>
      <c r="F30" s="22">
        <v>0.41600000000000004</v>
      </c>
      <c r="G30" s="23">
        <f t="shared" si="1"/>
        <v>2000</v>
      </c>
      <c r="H30" s="24">
        <v>2000</v>
      </c>
      <c r="I30" s="24"/>
      <c r="J30" s="24"/>
      <c r="K30" s="24"/>
      <c r="L30" s="24"/>
      <c r="M30" s="130"/>
      <c r="N30" s="25">
        <f t="shared" si="2"/>
        <v>0</v>
      </c>
      <c r="O30" s="30">
        <v>0</v>
      </c>
      <c r="P30" s="56" t="e">
        <f>IF(O30&lt;=#REF!,O30*E30,"fuori budget: offerta non ammissibile")</f>
        <v>#REF!</v>
      </c>
      <c r="Q30" s="57"/>
    </row>
    <row r="31" spans="1:17" s="28" customFormat="1" ht="31.5" customHeight="1" thickBot="1" x14ac:dyDescent="0.25">
      <c r="A31" s="55"/>
      <c r="B31" s="67"/>
      <c r="C31" s="19"/>
      <c r="D31" s="49"/>
      <c r="E31" s="21">
        <v>5000</v>
      </c>
      <c r="F31" s="22">
        <v>0.28600000000000003</v>
      </c>
      <c r="G31" s="23">
        <f t="shared" si="1"/>
        <v>0</v>
      </c>
      <c r="H31" s="24"/>
      <c r="I31" s="24"/>
      <c r="J31" s="24"/>
      <c r="K31" s="24"/>
      <c r="L31" s="24"/>
      <c r="M31" s="130"/>
      <c r="N31" s="25">
        <f t="shared" si="2"/>
        <v>0</v>
      </c>
      <c r="O31" s="42">
        <v>0</v>
      </c>
      <c r="P31" s="61" t="e">
        <f>IF(O31&lt;=#REF!,O31*E31,"fuori budget: offerta non ammissibile")</f>
        <v>#REF!</v>
      </c>
      <c r="Q31" s="68"/>
    </row>
    <row r="32" spans="1:17" s="28" customFormat="1" ht="19.5" customHeight="1" x14ac:dyDescent="0.2">
      <c r="A32" s="69" t="s">
        <v>13</v>
      </c>
      <c r="B32" s="66" t="s">
        <v>29</v>
      </c>
      <c r="C32" s="70" t="s">
        <v>51</v>
      </c>
      <c r="D32" s="45" t="s">
        <v>22</v>
      </c>
      <c r="E32" s="21">
        <v>1000</v>
      </c>
      <c r="F32" s="22">
        <v>1.4300000000000002</v>
      </c>
      <c r="G32" s="23">
        <f t="shared" si="1"/>
        <v>2000</v>
      </c>
      <c r="H32" s="24">
        <v>2000</v>
      </c>
      <c r="I32" s="24"/>
      <c r="J32" s="24"/>
      <c r="K32" s="24"/>
      <c r="L32" s="24"/>
      <c r="M32" s="130"/>
      <c r="N32" s="25">
        <f t="shared" si="2"/>
        <v>0</v>
      </c>
      <c r="O32" s="26">
        <v>0</v>
      </c>
      <c r="P32" s="53" t="e">
        <f>IF(O32&lt;=#REF!,O32*E32,"fuori budget: offerta non ammissibile")</f>
        <v>#REF!</v>
      </c>
      <c r="Q32" s="71"/>
    </row>
    <row r="33" spans="1:18" s="28" customFormat="1" ht="24.75" customHeight="1" x14ac:dyDescent="0.2">
      <c r="A33" s="72"/>
      <c r="B33" s="67"/>
      <c r="C33" s="70"/>
      <c r="D33" s="29"/>
      <c r="E33" s="21">
        <v>3000</v>
      </c>
      <c r="F33" s="22">
        <v>0.96199999999999997</v>
      </c>
      <c r="G33" s="23">
        <f t="shared" si="1"/>
        <v>0</v>
      </c>
      <c r="H33" s="24"/>
      <c r="I33" s="24"/>
      <c r="J33" s="24"/>
      <c r="K33" s="24"/>
      <c r="L33" s="24"/>
      <c r="M33" s="130"/>
      <c r="N33" s="25">
        <f t="shared" si="2"/>
        <v>0</v>
      </c>
      <c r="O33" s="30">
        <v>0</v>
      </c>
      <c r="P33" s="56" t="e">
        <f>IF(O33&lt;=#REF!,O33*E33,"fuori budget: offerta non ammissibile")</f>
        <v>#REF!</v>
      </c>
      <c r="Q33" s="73"/>
    </row>
    <row r="34" spans="1:18" s="28" customFormat="1" ht="23.25" customHeight="1" thickBot="1" x14ac:dyDescent="0.25">
      <c r="A34" s="72"/>
      <c r="B34" s="74"/>
      <c r="C34" s="70"/>
      <c r="D34" s="60"/>
      <c r="E34" s="21">
        <v>5000</v>
      </c>
      <c r="F34" s="22">
        <v>0.74099999999999988</v>
      </c>
      <c r="G34" s="23">
        <f t="shared" si="1"/>
        <v>0</v>
      </c>
      <c r="H34" s="24"/>
      <c r="I34" s="24"/>
      <c r="J34" s="24"/>
      <c r="K34" s="24"/>
      <c r="L34" s="24"/>
      <c r="M34" s="130"/>
      <c r="N34" s="25">
        <f t="shared" si="2"/>
        <v>0</v>
      </c>
      <c r="O34" s="30">
        <v>0</v>
      </c>
      <c r="P34" s="56" t="e">
        <f>IF(O34&lt;=#REF!,O34*E34,"fuori budget: offerta non ammissibile")</f>
        <v>#REF!</v>
      </c>
      <c r="Q34" s="75"/>
      <c r="R34" s="76"/>
    </row>
    <row r="35" spans="1:18" s="28" customFormat="1" ht="23.25" customHeight="1" x14ac:dyDescent="0.2">
      <c r="A35" s="72"/>
      <c r="B35" s="66" t="s">
        <v>30</v>
      </c>
      <c r="C35" s="70" t="s">
        <v>52</v>
      </c>
      <c r="D35" s="45" t="s">
        <v>25</v>
      </c>
      <c r="E35" s="21">
        <v>500</v>
      </c>
      <c r="F35" s="22">
        <v>1.4300000000000002</v>
      </c>
      <c r="G35" s="23">
        <f t="shared" si="1"/>
        <v>0</v>
      </c>
      <c r="H35" s="24"/>
      <c r="I35" s="24"/>
      <c r="J35" s="24"/>
      <c r="K35" s="24"/>
      <c r="L35" s="24"/>
      <c r="M35" s="130"/>
      <c r="N35" s="25">
        <f t="shared" si="2"/>
        <v>0</v>
      </c>
      <c r="O35" s="26">
        <v>0</v>
      </c>
      <c r="P35" s="56" t="e">
        <f>IF(O35&lt;=#REF!,O35*E35,"fuori budget: offerta non ammissibile")</f>
        <v>#REF!</v>
      </c>
      <c r="Q35" s="77"/>
    </row>
    <row r="36" spans="1:18" s="28" customFormat="1" ht="23.25" customHeight="1" x14ac:dyDescent="0.2">
      <c r="A36" s="72"/>
      <c r="B36" s="67"/>
      <c r="C36" s="70"/>
      <c r="D36" s="29"/>
      <c r="E36" s="21">
        <v>1000</v>
      </c>
      <c r="F36" s="22">
        <v>0.96199999999999997</v>
      </c>
      <c r="G36" s="23">
        <f t="shared" si="1"/>
        <v>1000</v>
      </c>
      <c r="H36" s="24">
        <v>1000</v>
      </c>
      <c r="I36" s="24"/>
      <c r="J36" s="24"/>
      <c r="K36" s="24"/>
      <c r="L36" s="24"/>
      <c r="M36" s="130"/>
      <c r="N36" s="25">
        <f t="shared" si="2"/>
        <v>0</v>
      </c>
      <c r="O36" s="30">
        <v>0</v>
      </c>
      <c r="P36" s="56" t="e">
        <f>IF(O36&lt;=#REF!,O36*E36,"fuori budget: offerta non ammissibile")</f>
        <v>#REF!</v>
      </c>
      <c r="Q36" s="78"/>
    </row>
    <row r="37" spans="1:18" s="28" customFormat="1" ht="23.25" customHeight="1" thickBot="1" x14ac:dyDescent="0.25">
      <c r="A37" s="72"/>
      <c r="B37" s="74"/>
      <c r="C37" s="70"/>
      <c r="D37" s="60"/>
      <c r="E37" s="21">
        <v>2000</v>
      </c>
      <c r="F37" s="22">
        <v>0.74099999999999988</v>
      </c>
      <c r="G37" s="23">
        <f t="shared" si="1"/>
        <v>0</v>
      </c>
      <c r="H37" s="24"/>
      <c r="I37" s="24"/>
      <c r="J37" s="24"/>
      <c r="K37" s="24"/>
      <c r="L37" s="24"/>
      <c r="M37" s="130"/>
      <c r="N37" s="25">
        <f t="shared" si="2"/>
        <v>0</v>
      </c>
      <c r="O37" s="42">
        <v>0</v>
      </c>
      <c r="P37" s="61" t="e">
        <f>IF(O37&lt;=#REF!,O37*E37,"fuori budget: offerta non ammissibile")</f>
        <v>#REF!</v>
      </c>
      <c r="Q37" s="79"/>
    </row>
    <row r="38" spans="1:18" s="28" customFormat="1" ht="18" customHeight="1" x14ac:dyDescent="0.2">
      <c r="A38" s="72"/>
      <c r="B38" s="66" t="s">
        <v>31</v>
      </c>
      <c r="C38" s="70" t="s">
        <v>65</v>
      </c>
      <c r="D38" s="45" t="s">
        <v>23</v>
      </c>
      <c r="E38" s="21">
        <v>1000</v>
      </c>
      <c r="F38" s="22">
        <v>0.61099999999999999</v>
      </c>
      <c r="G38" s="23">
        <f t="shared" si="1"/>
        <v>0</v>
      </c>
      <c r="H38" s="24"/>
      <c r="I38" s="24"/>
      <c r="J38" s="24"/>
      <c r="K38" s="24"/>
      <c r="L38" s="24"/>
      <c r="M38" s="130"/>
      <c r="N38" s="25">
        <f t="shared" si="2"/>
        <v>0</v>
      </c>
      <c r="O38" s="26">
        <v>0</v>
      </c>
      <c r="P38" s="53" t="e">
        <f>IF(O38&lt;=#REF!,O38*E38,"fuori budget: offerta non ammissibile")</f>
        <v>#REF!</v>
      </c>
      <c r="Q38" s="71"/>
    </row>
    <row r="39" spans="1:18" s="28" customFormat="1" ht="18" customHeight="1" thickBot="1" x14ac:dyDescent="0.25">
      <c r="A39" s="72"/>
      <c r="B39" s="74"/>
      <c r="C39" s="70"/>
      <c r="D39" s="60"/>
      <c r="E39" s="21">
        <v>5000</v>
      </c>
      <c r="F39" s="22">
        <v>0.36400000000000005</v>
      </c>
      <c r="G39" s="23">
        <f t="shared" si="1"/>
        <v>5000</v>
      </c>
      <c r="H39" s="24">
        <v>5000</v>
      </c>
      <c r="I39" s="24"/>
      <c r="J39" s="24"/>
      <c r="K39" s="24"/>
      <c r="L39" s="24"/>
      <c r="M39" s="130"/>
      <c r="N39" s="25">
        <f t="shared" si="2"/>
        <v>0</v>
      </c>
      <c r="O39" s="42">
        <v>0</v>
      </c>
      <c r="P39" s="61" t="e">
        <f>IF(O39&lt;=#REF!,O39*E39,"fuori budget: offerta non ammissibile")</f>
        <v>#REF!</v>
      </c>
      <c r="Q39" s="80"/>
    </row>
    <row r="40" spans="1:18" s="28" customFormat="1" ht="18.75" customHeight="1" x14ac:dyDescent="0.2">
      <c r="A40" s="72"/>
      <c r="B40" s="66" t="s">
        <v>62</v>
      </c>
      <c r="C40" s="70" t="s">
        <v>66</v>
      </c>
      <c r="D40" s="45" t="s">
        <v>24</v>
      </c>
      <c r="E40" s="81">
        <v>1000</v>
      </c>
      <c r="F40" s="22">
        <v>0.34450000000000003</v>
      </c>
      <c r="G40" s="23">
        <f t="shared" si="1"/>
        <v>0</v>
      </c>
      <c r="H40" s="24"/>
      <c r="I40" s="24"/>
      <c r="J40" s="24"/>
      <c r="K40" s="24"/>
      <c r="L40" s="24"/>
      <c r="M40" s="130"/>
      <c r="N40" s="25">
        <f t="shared" si="2"/>
        <v>0</v>
      </c>
      <c r="O40" s="26">
        <v>0</v>
      </c>
      <c r="P40" s="53" t="e">
        <f>IF(O40&lt;=#REF!,O40*E40,"fuori budget: offerta non ammissibile")</f>
        <v>#REF!</v>
      </c>
      <c r="Q40" s="71"/>
    </row>
    <row r="41" spans="1:18" ht="18.75" customHeight="1" thickBot="1" x14ac:dyDescent="0.25">
      <c r="A41" s="72"/>
      <c r="B41" s="74"/>
      <c r="C41" s="70"/>
      <c r="D41" s="29"/>
      <c r="E41" s="81">
        <v>3000</v>
      </c>
      <c r="F41" s="22">
        <v>0.247</v>
      </c>
      <c r="G41" s="23">
        <f t="shared" si="1"/>
        <v>3000</v>
      </c>
      <c r="H41" s="24">
        <v>3000</v>
      </c>
      <c r="I41" s="24"/>
      <c r="J41" s="24"/>
      <c r="K41" s="24"/>
      <c r="L41" s="24"/>
      <c r="M41" s="130"/>
      <c r="N41" s="25">
        <f t="shared" si="2"/>
        <v>0</v>
      </c>
      <c r="O41" s="42">
        <v>0</v>
      </c>
      <c r="P41" s="61" t="e">
        <f>IF(O41&lt;=#REF!,O41*E41,"fuori budget: offerta non ammissibile")</f>
        <v>#REF!</v>
      </c>
      <c r="Q41" s="73"/>
    </row>
    <row r="42" spans="1:18" ht="18.75" customHeight="1" x14ac:dyDescent="0.2">
      <c r="A42" s="72"/>
      <c r="B42" s="67" t="s">
        <v>32</v>
      </c>
      <c r="C42" s="70" t="s">
        <v>14</v>
      </c>
      <c r="D42" s="29"/>
      <c r="E42" s="81">
        <v>5000</v>
      </c>
      <c r="F42" s="22">
        <v>0.247</v>
      </c>
      <c r="G42" s="23">
        <f t="shared" si="1"/>
        <v>0</v>
      </c>
      <c r="H42" s="24"/>
      <c r="I42" s="24"/>
      <c r="J42" s="24"/>
      <c r="K42" s="24"/>
      <c r="L42" s="24"/>
      <c r="M42" s="130"/>
      <c r="N42" s="25">
        <f t="shared" si="2"/>
        <v>0</v>
      </c>
      <c r="O42" s="26">
        <v>0</v>
      </c>
      <c r="P42" s="53" t="e">
        <f>IF(O42&lt;=#REF!,O42*E42,"fuori budget: offerta non ammissibile")</f>
        <v>#REF!</v>
      </c>
      <c r="Q42" s="73"/>
    </row>
    <row r="43" spans="1:18" ht="20.25" customHeight="1" thickBot="1" x14ac:dyDescent="0.25">
      <c r="A43" s="82"/>
      <c r="B43" s="74"/>
      <c r="C43" s="70"/>
      <c r="D43" s="60"/>
      <c r="E43" s="81">
        <v>10000</v>
      </c>
      <c r="F43" s="22">
        <v>0.26</v>
      </c>
      <c r="G43" s="23">
        <f t="shared" si="1"/>
        <v>10000</v>
      </c>
      <c r="H43" s="24">
        <v>10000</v>
      </c>
      <c r="I43" s="24"/>
      <c r="J43" s="24"/>
      <c r="K43" s="24"/>
      <c r="L43" s="24"/>
      <c r="M43" s="130"/>
      <c r="N43" s="25">
        <f t="shared" si="2"/>
        <v>0</v>
      </c>
      <c r="O43" s="42">
        <v>0</v>
      </c>
      <c r="P43" s="61" t="e">
        <f>IF(O43&lt;=#REF!,O43*E43,"fuori budget: offerta non ammissibile")</f>
        <v>#REF!</v>
      </c>
      <c r="Q43" s="83"/>
    </row>
    <row r="44" spans="1:18" ht="19.5" customHeight="1" x14ac:dyDescent="0.2">
      <c r="A44" s="84"/>
      <c r="B44" s="85"/>
      <c r="C44" s="86"/>
      <c r="D44" s="87"/>
      <c r="E44" s="21"/>
      <c r="F44" s="22"/>
      <c r="G44" s="23">
        <f t="shared" si="1"/>
        <v>0</v>
      </c>
      <c r="H44" s="24"/>
      <c r="I44" s="24"/>
      <c r="J44" s="24"/>
      <c r="K44" s="24"/>
      <c r="L44" s="24"/>
      <c r="M44" s="130"/>
      <c r="N44" s="25">
        <f t="shared" si="2"/>
        <v>0</v>
      </c>
      <c r="O44" s="88"/>
      <c r="P44" s="88"/>
      <c r="Q44" s="88"/>
    </row>
    <row r="45" spans="1:18" ht="17.25" customHeight="1" x14ac:dyDescent="0.2">
      <c r="A45" s="89" t="s">
        <v>90</v>
      </c>
      <c r="B45" s="67" t="s">
        <v>16</v>
      </c>
      <c r="C45" s="86" t="s">
        <v>43</v>
      </c>
      <c r="D45" s="49"/>
      <c r="E45" s="21">
        <v>1000</v>
      </c>
      <c r="F45" s="22">
        <v>0.11699999999999999</v>
      </c>
      <c r="G45" s="23">
        <f t="shared" si="1"/>
        <v>1000</v>
      </c>
      <c r="H45" s="24">
        <v>1000</v>
      </c>
      <c r="I45" s="24"/>
      <c r="J45" s="24"/>
      <c r="K45" s="24"/>
      <c r="L45" s="24"/>
      <c r="M45" s="130"/>
      <c r="N45" s="25">
        <f t="shared" si="2"/>
        <v>0</v>
      </c>
      <c r="O45" s="30">
        <v>0</v>
      </c>
      <c r="P45" s="56" t="e">
        <f>IF(O45&lt;=#REF!,O45*E45,"fuori budget: offerta non ammissibile")</f>
        <v>#REF!</v>
      </c>
      <c r="Q45" s="73"/>
    </row>
    <row r="46" spans="1:18" ht="17.25" customHeight="1" thickBot="1" x14ac:dyDescent="0.25">
      <c r="A46" s="89"/>
      <c r="B46" s="74"/>
      <c r="C46" s="86" t="s">
        <v>79</v>
      </c>
      <c r="D46" s="51"/>
      <c r="E46" s="21">
        <v>1000</v>
      </c>
      <c r="F46" s="22">
        <v>0.11699999999999999</v>
      </c>
      <c r="G46" s="23">
        <f t="shared" si="1"/>
        <v>1000</v>
      </c>
      <c r="H46" s="24">
        <v>1000</v>
      </c>
      <c r="I46" s="24"/>
      <c r="J46" s="24"/>
      <c r="K46" s="24"/>
      <c r="L46" s="24"/>
      <c r="M46" s="130"/>
      <c r="N46" s="25">
        <f t="shared" si="2"/>
        <v>0</v>
      </c>
      <c r="O46" s="90">
        <v>0</v>
      </c>
      <c r="P46" s="91" t="e">
        <f>IF(O46&lt;=#REF!,O46*E46,"fuori budget: offerta non ammissibile")</f>
        <v>#REF!</v>
      </c>
      <c r="Q46" s="83"/>
    </row>
    <row r="47" spans="1:18" ht="21.75" customHeight="1" x14ac:dyDescent="0.2">
      <c r="A47" s="89"/>
      <c r="B47" s="44" t="s">
        <v>17</v>
      </c>
      <c r="C47" s="70" t="s">
        <v>18</v>
      </c>
      <c r="D47" s="92" t="s">
        <v>26</v>
      </c>
      <c r="E47" s="21">
        <v>200000</v>
      </c>
      <c r="F47" s="22">
        <v>1.5599999999999999E-2</v>
      </c>
      <c r="G47" s="23">
        <f t="shared" si="1"/>
        <v>200000</v>
      </c>
      <c r="H47" s="24">
        <v>200000</v>
      </c>
      <c r="I47" s="24"/>
      <c r="J47" s="24"/>
      <c r="K47" s="24"/>
      <c r="L47" s="24"/>
      <c r="M47" s="130"/>
      <c r="N47" s="25">
        <f t="shared" si="2"/>
        <v>0</v>
      </c>
      <c r="O47" s="33">
        <v>0</v>
      </c>
      <c r="P47" s="33" t="e">
        <f>IF(O47&lt;=#REF!,O47*E47,"fuori budget: offerta non ammissibile")</f>
        <v>#REF!</v>
      </c>
      <c r="Q47" s="33"/>
    </row>
    <row r="48" spans="1:18" ht="30" customHeight="1" thickBot="1" x14ac:dyDescent="0.25">
      <c r="A48" s="89"/>
      <c r="B48" s="18"/>
      <c r="C48" s="70"/>
      <c r="D48" s="41"/>
      <c r="E48" s="21">
        <v>400000</v>
      </c>
      <c r="F48" s="22">
        <v>1.5599999999999999E-2</v>
      </c>
      <c r="G48" s="23">
        <f t="shared" si="1"/>
        <v>0</v>
      </c>
      <c r="H48" s="24"/>
      <c r="I48" s="24"/>
      <c r="J48" s="24"/>
      <c r="K48" s="24"/>
      <c r="L48" s="24"/>
      <c r="M48" s="130"/>
      <c r="N48" s="25">
        <f t="shared" si="2"/>
        <v>0</v>
      </c>
      <c r="O48" s="30">
        <v>0</v>
      </c>
      <c r="P48" s="30" t="e">
        <f>IF(O48&lt;=#REF!,O48*E48,"fuori budget: offerta non ammissibile")</f>
        <v>#REF!</v>
      </c>
      <c r="Q48" s="30"/>
    </row>
    <row r="49" spans="1:17" ht="21.75" customHeight="1" x14ac:dyDescent="0.2">
      <c r="A49" s="93"/>
      <c r="B49" s="94"/>
      <c r="C49" s="86"/>
      <c r="D49" s="49"/>
      <c r="E49" s="21"/>
      <c r="F49" s="22"/>
      <c r="G49" s="23">
        <f t="shared" si="1"/>
        <v>0</v>
      </c>
      <c r="H49" s="24"/>
      <c r="I49" s="24"/>
      <c r="J49" s="24"/>
      <c r="K49" s="24"/>
      <c r="L49" s="24"/>
      <c r="M49" s="130"/>
      <c r="N49" s="25">
        <f t="shared" si="2"/>
        <v>0</v>
      </c>
      <c r="O49" s="88"/>
      <c r="P49" s="88"/>
      <c r="Q49" s="88"/>
    </row>
    <row r="50" spans="1:17" ht="46.5" customHeight="1" x14ac:dyDescent="0.2">
      <c r="A50" s="95" t="s">
        <v>15</v>
      </c>
      <c r="B50" s="96" t="s">
        <v>33</v>
      </c>
      <c r="C50" s="97" t="s">
        <v>34</v>
      </c>
      <c r="D50" s="98" t="s">
        <v>61</v>
      </c>
      <c r="E50" s="21">
        <v>300</v>
      </c>
      <c r="F50" s="22">
        <v>0.78</v>
      </c>
      <c r="G50" s="23">
        <f t="shared" si="1"/>
        <v>350</v>
      </c>
      <c r="H50" s="24">
        <v>350</v>
      </c>
      <c r="I50" s="24"/>
      <c r="J50" s="24"/>
      <c r="K50" s="24"/>
      <c r="L50" s="24"/>
      <c r="M50" s="130"/>
      <c r="N50" s="25">
        <f t="shared" si="2"/>
        <v>0</v>
      </c>
      <c r="O50" s="30">
        <v>0</v>
      </c>
      <c r="P50" s="30" t="e">
        <f>IF(O50&lt;=#REF!,O50*E50,"fuori budget: offerta non ammissibile")</f>
        <v>#REF!</v>
      </c>
      <c r="Q50" s="30"/>
    </row>
    <row r="51" spans="1:17" ht="18" customHeight="1" x14ac:dyDescent="0.2">
      <c r="A51" s="95"/>
      <c r="B51" s="96"/>
      <c r="C51" s="97"/>
      <c r="D51" s="98"/>
      <c r="E51" s="21">
        <v>500</v>
      </c>
      <c r="F51" s="22">
        <v>0.70200000000000007</v>
      </c>
      <c r="G51" s="23">
        <f t="shared" si="1"/>
        <v>0</v>
      </c>
      <c r="H51" s="24"/>
      <c r="I51" s="24"/>
      <c r="J51" s="24"/>
      <c r="K51" s="24"/>
      <c r="L51" s="24"/>
      <c r="M51" s="130"/>
      <c r="N51" s="25">
        <f t="shared" si="2"/>
        <v>0</v>
      </c>
      <c r="O51" s="30"/>
      <c r="P51" s="30"/>
      <c r="Q51" s="30"/>
    </row>
    <row r="52" spans="1:17" ht="15" customHeight="1" x14ac:dyDescent="0.2">
      <c r="A52" s="95"/>
      <c r="B52" s="99" t="s">
        <v>19</v>
      </c>
      <c r="C52" s="19" t="s">
        <v>67</v>
      </c>
      <c r="D52" s="100" t="s">
        <v>27</v>
      </c>
      <c r="E52" s="21"/>
      <c r="F52" s="22"/>
      <c r="G52" s="23">
        <f t="shared" si="1"/>
        <v>0</v>
      </c>
      <c r="H52" s="24"/>
      <c r="I52" s="24"/>
      <c r="J52" s="24"/>
      <c r="K52" s="24"/>
      <c r="L52" s="24"/>
      <c r="M52" s="130"/>
      <c r="N52" s="25">
        <f t="shared" si="2"/>
        <v>0</v>
      </c>
      <c r="O52" s="30">
        <v>0</v>
      </c>
      <c r="P52" s="30" t="e">
        <f>IF(O52&lt;=#REF!,O52*E52,"fuori budget: offerta non ammissibile")</f>
        <v>#REF!</v>
      </c>
      <c r="Q52" s="30"/>
    </row>
    <row r="53" spans="1:17" ht="18.75" customHeight="1" x14ac:dyDescent="0.2">
      <c r="A53" s="95"/>
      <c r="B53" s="99"/>
      <c r="C53" s="19"/>
      <c r="D53" s="101"/>
      <c r="E53" s="21">
        <v>500</v>
      </c>
      <c r="F53" s="22">
        <v>2.5415000000000001</v>
      </c>
      <c r="G53" s="23">
        <f t="shared" si="1"/>
        <v>500</v>
      </c>
      <c r="H53" s="24">
        <v>500</v>
      </c>
      <c r="I53" s="24"/>
      <c r="J53" s="24"/>
      <c r="K53" s="24"/>
      <c r="L53" s="24"/>
      <c r="M53" s="130"/>
      <c r="N53" s="25">
        <f t="shared" si="2"/>
        <v>0</v>
      </c>
      <c r="O53" s="30">
        <v>0</v>
      </c>
      <c r="P53" s="30" t="e">
        <f>IF(O53&lt;=#REF!,O53*E53,"fuori budget: offerta non ammissibile")</f>
        <v>#REF!</v>
      </c>
      <c r="Q53" s="30"/>
    </row>
    <row r="54" spans="1:17" ht="15.75" customHeight="1" x14ac:dyDescent="0.2">
      <c r="A54" s="95"/>
      <c r="B54" s="99"/>
      <c r="C54" s="19"/>
      <c r="D54" s="98"/>
      <c r="E54" s="21"/>
      <c r="F54" s="22"/>
      <c r="G54" s="23">
        <f t="shared" ref="G54:G58" si="3">SUM(H54:L54)</f>
        <v>0</v>
      </c>
      <c r="H54" s="24"/>
      <c r="I54" s="24"/>
      <c r="J54" s="24"/>
      <c r="K54" s="24"/>
      <c r="L54" s="24"/>
      <c r="M54" s="130"/>
      <c r="N54" s="25">
        <f t="shared" si="2"/>
        <v>0</v>
      </c>
      <c r="O54" s="30">
        <v>0</v>
      </c>
      <c r="P54" s="30" t="e">
        <f>IF(O54&lt;=#REF!,O54*E54,"fuori budget: offerta non ammissibile")</f>
        <v>#REF!</v>
      </c>
      <c r="Q54" s="30"/>
    </row>
    <row r="55" spans="1:17" ht="24" customHeight="1" x14ac:dyDescent="0.2">
      <c r="A55" s="95"/>
      <c r="B55" s="99"/>
      <c r="C55" s="19" t="s">
        <v>68</v>
      </c>
      <c r="D55" s="98"/>
      <c r="E55" s="21"/>
      <c r="F55" s="22"/>
      <c r="G55" s="23">
        <f t="shared" si="3"/>
        <v>0</v>
      </c>
      <c r="H55" s="24"/>
      <c r="I55" s="24"/>
      <c r="J55" s="24"/>
      <c r="K55" s="24"/>
      <c r="L55" s="24"/>
      <c r="M55" s="130"/>
      <c r="N55" s="25">
        <f t="shared" ref="N55:N64" si="4">+M55*G55</f>
        <v>0</v>
      </c>
      <c r="O55" s="30">
        <v>0</v>
      </c>
      <c r="P55" s="30" t="e">
        <f>IF(O55&lt;=#REF!,O55*E55,"fuori budget: offerta non ammissibile")</f>
        <v>#REF!</v>
      </c>
      <c r="Q55" s="30"/>
    </row>
    <row r="56" spans="1:17" ht="18" customHeight="1" x14ac:dyDescent="0.2">
      <c r="A56" s="95"/>
      <c r="B56" s="99"/>
      <c r="C56" s="19"/>
      <c r="D56" s="98"/>
      <c r="E56" s="21">
        <v>500</v>
      </c>
      <c r="F56" s="22">
        <v>2.21</v>
      </c>
      <c r="G56" s="23">
        <f t="shared" si="3"/>
        <v>500</v>
      </c>
      <c r="H56" s="24">
        <v>500</v>
      </c>
      <c r="I56" s="24"/>
      <c r="J56" s="24"/>
      <c r="K56" s="24"/>
      <c r="L56" s="24"/>
      <c r="M56" s="130"/>
      <c r="N56" s="25">
        <f t="shared" si="4"/>
        <v>0</v>
      </c>
      <c r="O56" s="30">
        <v>0</v>
      </c>
      <c r="P56" s="30" t="e">
        <f>IF(O56&lt;=#REF!,O56*E56,"fuori budget: offerta non ammissibile")</f>
        <v>#REF!</v>
      </c>
      <c r="Q56" s="30"/>
    </row>
    <row r="57" spans="1:17" ht="22.5" customHeight="1" x14ac:dyDescent="0.2">
      <c r="A57" s="95"/>
      <c r="B57" s="99"/>
      <c r="C57" s="19"/>
      <c r="D57" s="98"/>
      <c r="E57" s="21"/>
      <c r="F57" s="22"/>
      <c r="G57" s="23">
        <f t="shared" si="3"/>
        <v>0</v>
      </c>
      <c r="H57" s="24"/>
      <c r="I57" s="24"/>
      <c r="J57" s="24"/>
      <c r="K57" s="24"/>
      <c r="L57" s="24"/>
      <c r="M57" s="130"/>
      <c r="N57" s="25">
        <f t="shared" si="4"/>
        <v>0</v>
      </c>
      <c r="O57" s="30">
        <v>0</v>
      </c>
      <c r="P57" s="30" t="e">
        <f>IF(O57&lt;=#REF!,O57*E57,"fuori budget: offerta non ammissibile")</f>
        <v>#REF!</v>
      </c>
      <c r="Q57" s="30"/>
    </row>
    <row r="58" spans="1:17" ht="54.6" customHeight="1" x14ac:dyDescent="0.2">
      <c r="A58" s="95"/>
      <c r="B58" s="96" t="s">
        <v>44</v>
      </c>
      <c r="C58" s="97" t="s">
        <v>45</v>
      </c>
      <c r="D58" s="98" t="s">
        <v>46</v>
      </c>
      <c r="E58" s="21">
        <v>1000</v>
      </c>
      <c r="F58" s="22">
        <v>2.4050000000000002</v>
      </c>
      <c r="G58" s="23">
        <f t="shared" si="3"/>
        <v>1000</v>
      </c>
      <c r="H58" s="24">
        <v>1000</v>
      </c>
      <c r="I58" s="24"/>
      <c r="J58" s="24"/>
      <c r="K58" s="24"/>
      <c r="L58" s="24"/>
      <c r="M58" s="130"/>
      <c r="N58" s="25">
        <f t="shared" si="4"/>
        <v>0</v>
      </c>
      <c r="O58" s="30">
        <v>0</v>
      </c>
      <c r="P58" s="30" t="e">
        <f>IF(O58&lt;=#REF!,O58*E58,"fuori budget: offerta non ammissibile")</f>
        <v>#REF!</v>
      </c>
      <c r="Q58" s="30"/>
    </row>
    <row r="59" spans="1:17" ht="25.5" customHeight="1" x14ac:dyDescent="0.2">
      <c r="A59" s="102" t="s">
        <v>74</v>
      </c>
      <c r="B59" s="103" t="s">
        <v>77</v>
      </c>
      <c r="C59" s="19" t="s">
        <v>73</v>
      </c>
      <c r="D59" s="98"/>
      <c r="E59" s="21">
        <v>5000</v>
      </c>
      <c r="F59" s="22"/>
      <c r="G59" s="23">
        <f t="shared" ref="G59:G61" si="5">SUM(H59:L59)</f>
        <v>0</v>
      </c>
      <c r="H59" s="24"/>
      <c r="I59" s="24"/>
      <c r="J59" s="24"/>
      <c r="K59" s="24"/>
      <c r="L59" s="24"/>
      <c r="M59" s="130"/>
      <c r="N59" s="25">
        <f t="shared" si="4"/>
        <v>0</v>
      </c>
      <c r="O59" s="30"/>
      <c r="P59" s="30"/>
      <c r="Q59" s="30"/>
    </row>
    <row r="60" spans="1:17" ht="17.25" customHeight="1" x14ac:dyDescent="0.2">
      <c r="A60" s="104"/>
      <c r="B60" s="105"/>
      <c r="C60" s="106"/>
      <c r="D60" s="107"/>
      <c r="E60" s="21">
        <v>10000</v>
      </c>
      <c r="F60" s="22"/>
      <c r="G60" s="23">
        <f t="shared" si="5"/>
        <v>0</v>
      </c>
      <c r="H60" s="108"/>
      <c r="I60" s="108"/>
      <c r="J60" s="108"/>
      <c r="K60" s="108"/>
      <c r="L60" s="108"/>
      <c r="M60" s="130"/>
      <c r="N60" s="25">
        <f t="shared" si="4"/>
        <v>0</v>
      </c>
      <c r="O60" s="109"/>
      <c r="P60" s="109"/>
      <c r="Q60" s="109"/>
    </row>
    <row r="61" spans="1:17" ht="20.25" customHeight="1" x14ac:dyDescent="0.2">
      <c r="A61" s="104"/>
      <c r="B61" s="105"/>
      <c r="C61" s="106"/>
      <c r="D61" s="110"/>
      <c r="E61" s="21">
        <v>20000</v>
      </c>
      <c r="F61" s="22">
        <v>4.5500000000000006E-2</v>
      </c>
      <c r="G61" s="23">
        <f t="shared" si="5"/>
        <v>20000</v>
      </c>
      <c r="H61" s="108">
        <v>20000</v>
      </c>
      <c r="I61" s="111"/>
      <c r="J61" s="111"/>
      <c r="K61" s="111"/>
      <c r="L61" s="111"/>
      <c r="M61" s="130"/>
      <c r="N61" s="25">
        <f t="shared" si="4"/>
        <v>0</v>
      </c>
      <c r="O61" s="112"/>
      <c r="P61" s="112"/>
      <c r="Q61" s="109"/>
    </row>
    <row r="62" spans="1:17" ht="19.5" customHeight="1" x14ac:dyDescent="0.2">
      <c r="A62" s="1" t="s">
        <v>76</v>
      </c>
      <c r="B62" s="99" t="s">
        <v>75</v>
      </c>
      <c r="C62" s="19" t="s">
        <v>73</v>
      </c>
      <c r="D62" s="107"/>
      <c r="E62" s="21">
        <v>5000</v>
      </c>
      <c r="F62" s="22"/>
      <c r="G62" s="23">
        <f t="shared" ref="G62:G64" si="6">SUM(H62:L62)</f>
        <v>0</v>
      </c>
      <c r="H62" s="111"/>
      <c r="I62" s="111"/>
      <c r="J62" s="111"/>
      <c r="K62" s="111"/>
      <c r="L62" s="111"/>
      <c r="M62" s="130"/>
      <c r="N62" s="25">
        <f t="shared" si="4"/>
        <v>0</v>
      </c>
      <c r="O62" s="112"/>
      <c r="P62" s="112"/>
      <c r="Q62" s="109"/>
    </row>
    <row r="63" spans="1:17" ht="23.25" customHeight="1" x14ac:dyDescent="0.2">
      <c r="A63" s="95"/>
      <c r="B63" s="99"/>
      <c r="C63" s="106"/>
      <c r="D63" s="107"/>
      <c r="E63" s="21">
        <v>10000</v>
      </c>
      <c r="F63" s="22"/>
      <c r="G63" s="23">
        <f t="shared" si="6"/>
        <v>0</v>
      </c>
      <c r="H63" s="111"/>
      <c r="I63" s="111"/>
      <c r="J63" s="111"/>
      <c r="K63" s="111"/>
      <c r="L63" s="111"/>
      <c r="M63" s="130"/>
      <c r="N63" s="25">
        <f t="shared" si="4"/>
        <v>0</v>
      </c>
      <c r="O63" s="112"/>
      <c r="P63" s="112"/>
      <c r="Q63" s="109"/>
    </row>
    <row r="64" spans="1:17" ht="27" customHeight="1" x14ac:dyDescent="0.2">
      <c r="A64" s="95"/>
      <c r="B64" s="99"/>
      <c r="C64" s="106"/>
      <c r="D64" s="107"/>
      <c r="E64" s="21">
        <v>20000</v>
      </c>
      <c r="F64" s="22">
        <v>7.1500000000000008E-2</v>
      </c>
      <c r="G64" s="23">
        <f t="shared" si="6"/>
        <v>20000</v>
      </c>
      <c r="H64" s="108">
        <v>20000</v>
      </c>
      <c r="I64" s="111"/>
      <c r="J64" s="111"/>
      <c r="K64" s="111"/>
      <c r="L64" s="111"/>
      <c r="M64" s="130"/>
      <c r="N64" s="25">
        <f t="shared" si="4"/>
        <v>0</v>
      </c>
      <c r="O64" s="112"/>
      <c r="P64" s="112"/>
      <c r="Q64" s="109"/>
    </row>
    <row r="65" spans="11:18" x14ac:dyDescent="0.2">
      <c r="O65" s="118"/>
    </row>
    <row r="66" spans="11:18" x14ac:dyDescent="0.2">
      <c r="O66" s="118"/>
    </row>
    <row r="67" spans="11:18" ht="23.25" customHeight="1" x14ac:dyDescent="0.2">
      <c r="K67" s="120"/>
      <c r="L67" s="121" t="s">
        <v>89</v>
      </c>
      <c r="M67" s="122"/>
      <c r="N67" s="123"/>
    </row>
    <row r="68" spans="11:18" ht="12" x14ac:dyDescent="0.2">
      <c r="K68" s="124"/>
      <c r="L68" s="111" t="s">
        <v>80</v>
      </c>
      <c r="M68" s="125" t="s">
        <v>86</v>
      </c>
      <c r="N68" s="126">
        <f>SUM(N3:N64)</f>
        <v>0</v>
      </c>
    </row>
    <row r="69" spans="11:18" ht="22.5" x14ac:dyDescent="0.2">
      <c r="L69" s="127" t="s">
        <v>81</v>
      </c>
      <c r="M69" s="127" t="s">
        <v>87</v>
      </c>
      <c r="N69" s="128">
        <f>+N68*2</f>
        <v>0</v>
      </c>
      <c r="R69" s="129" t="s">
        <v>85</v>
      </c>
    </row>
  </sheetData>
  <sheetProtection sheet="1" objects="1" scenarios="1"/>
  <mergeCells count="76">
    <mergeCell ref="D21:D28"/>
    <mergeCell ref="D32:D34"/>
    <mergeCell ref="D35:D37"/>
    <mergeCell ref="D38:D39"/>
    <mergeCell ref="D40:D43"/>
    <mergeCell ref="D47:D48"/>
    <mergeCell ref="B21:B25"/>
    <mergeCell ref="B1:B2"/>
    <mergeCell ref="B14:B15"/>
    <mergeCell ref="B16:B20"/>
    <mergeCell ref="C21:C23"/>
    <mergeCell ref="C24:C25"/>
    <mergeCell ref="C26:C28"/>
    <mergeCell ref="C40:C41"/>
    <mergeCell ref="B26:B28"/>
    <mergeCell ref="B29:B31"/>
    <mergeCell ref="C32:C34"/>
    <mergeCell ref="C35:C37"/>
    <mergeCell ref="C38:C39"/>
    <mergeCell ref="C29:C31"/>
    <mergeCell ref="B42:B43"/>
    <mergeCell ref="N1:N2"/>
    <mergeCell ref="D1:D2"/>
    <mergeCell ref="C16:C17"/>
    <mergeCell ref="C18:C20"/>
    <mergeCell ref="G1:L1"/>
    <mergeCell ref="C1:C2"/>
    <mergeCell ref="D6:D9"/>
    <mergeCell ref="C12:C13"/>
    <mergeCell ref="C14:C15"/>
    <mergeCell ref="D3:D5"/>
    <mergeCell ref="D10:D11"/>
    <mergeCell ref="D14:D20"/>
    <mergeCell ref="Q1:Q2"/>
    <mergeCell ref="A3:A13"/>
    <mergeCell ref="C3:C5"/>
    <mergeCell ref="B3:B5"/>
    <mergeCell ref="B10:B11"/>
    <mergeCell ref="C10:C11"/>
    <mergeCell ref="B12:B13"/>
    <mergeCell ref="B6:B7"/>
    <mergeCell ref="C6:C7"/>
    <mergeCell ref="B8:B9"/>
    <mergeCell ref="C8:C9"/>
    <mergeCell ref="E1:E2"/>
    <mergeCell ref="A1:A2"/>
    <mergeCell ref="P1:P2"/>
    <mergeCell ref="O1:O2"/>
    <mergeCell ref="F1:F2"/>
    <mergeCell ref="Q35:Q37"/>
    <mergeCell ref="Q3:Q5"/>
    <mergeCell ref="Q14:Q31"/>
    <mergeCell ref="Q6:Q7"/>
    <mergeCell ref="Q8:Q9"/>
    <mergeCell ref="C42:C43"/>
    <mergeCell ref="A59:A61"/>
    <mergeCell ref="B59:B61"/>
    <mergeCell ref="B45:B46"/>
    <mergeCell ref="A50:A58"/>
    <mergeCell ref="B52:B57"/>
    <mergeCell ref="C47:C48"/>
    <mergeCell ref="A45:A48"/>
    <mergeCell ref="B47:B48"/>
    <mergeCell ref="A32:A43"/>
    <mergeCell ref="B38:B39"/>
    <mergeCell ref="B32:B34"/>
    <mergeCell ref="B40:B41"/>
    <mergeCell ref="B35:B37"/>
    <mergeCell ref="C59:C61"/>
    <mergeCell ref="L67:N67"/>
    <mergeCell ref="A62:A64"/>
    <mergeCell ref="B62:B64"/>
    <mergeCell ref="C52:C54"/>
    <mergeCell ref="C55:C57"/>
    <mergeCell ref="D52:D53"/>
    <mergeCell ref="C62:C64"/>
  </mergeCells>
  <phoneticPr fontId="5" type="noConversion"/>
  <dataValidations count="1">
    <dataValidation type="decimal" allowBlank="1" showInputMessage="1" showErrorMessage="1" errorTitle="Importo superiore a base d'asta" error="Importo superiore alla base d'asta" sqref="M3:M10 M12:M64 M11" xr:uid="{162CCC5F-6824-4FA3-93D5-E656FE773FB7}">
      <formula1>0</formula1>
      <formula2>F3</formula2>
    </dataValidation>
  </dataValidations>
  <pageMargins left="0.7" right="0.7" top="0.75" bottom="0.75" header="0.3" footer="0.3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Sassi</dc:creator>
  <cp:lastModifiedBy>Alida Barbieri</cp:lastModifiedBy>
  <cp:lastPrinted>2019-06-04T15:25:23Z</cp:lastPrinted>
  <dcterms:created xsi:type="dcterms:W3CDTF">2017-12-18T14:04:09Z</dcterms:created>
  <dcterms:modified xsi:type="dcterms:W3CDTF">2022-12-01T09:17:39Z</dcterms:modified>
</cp:coreProperties>
</file>