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501"/>
  <workbookPr defaultThemeVersion="124226"/>
  <mc:AlternateContent xmlns:mc="http://schemas.openxmlformats.org/markup-compatibility/2006">
    <mc:Choice Requires="x15">
      <x15ac:absPath xmlns:x15ac="http://schemas.microsoft.com/office/spreadsheetml/2010/11/ac" url="M:\AppaltiCCIAA\ArchivioCapitolatidiGara\CARTELLA GENERALE DELLE FORNITURE\ACQUISTO UPS\PROGETTO ESECUTIVO\ULTIMA CONSEGNA\Rev.03bis\"/>
    </mc:Choice>
  </mc:AlternateContent>
  <xr:revisionPtr revIDLastSave="0" documentId="13_ncr:1_{AF1B4DC2-88B3-4A3A-A664-1D7EE01F6526}" xr6:coauthVersionLast="47" xr6:coauthVersionMax="47" xr10:uidLastSave="{00000000-0000-0000-0000-000000000000}"/>
  <bookViews>
    <workbookView xWindow="-120" yWindow="-120" windowWidth="25440" windowHeight="15270" tabRatio="883" xr2:uid="{00000000-000D-0000-FFFF-FFFF00000000}"/>
  </bookViews>
  <sheets>
    <sheet name="q.e. " sheetId="9" r:id="rId1"/>
  </sheets>
  <definedNames>
    <definedName name="_xlnm.Print_Area" localSheetId="0">'q.e. '!$A$1:$G$51</definedName>
    <definedName name="Print_Area" localSheetId="0">'q.e. '!$A$1:$G$51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46" i="9" l="1"/>
  <c r="E45" i="9"/>
  <c r="E43" i="9"/>
  <c r="E44" i="9"/>
  <c r="F27" i="9"/>
  <c r="E36" i="9"/>
  <c r="E37" i="9"/>
  <c r="F49" i="9"/>
  <c r="C46" i="9" l="1"/>
  <c r="E38" i="9" l="1"/>
  <c r="F39" i="9" s="1"/>
  <c r="F15" i="9" l="1"/>
  <c r="E41" i="9" s="1"/>
  <c r="F18" i="9" l="1"/>
  <c r="C45" i="9" l="1"/>
  <c r="C44" i="9"/>
  <c r="G19" i="9" l="1"/>
  <c r="F20" i="9" l="1"/>
  <c r="E22" i="9"/>
  <c r="F23" i="9" s="1"/>
  <c r="E31" i="9"/>
  <c r="E42" i="9" l="1"/>
  <c r="F47" i="9" s="1"/>
  <c r="G50" i="9" s="1"/>
  <c r="F32" i="9"/>
  <c r="G33" i="9" s="1"/>
  <c r="G51" i="9" l="1"/>
</calcChain>
</file>

<file path=xl/sharedStrings.xml><?xml version="1.0" encoding="utf-8"?>
<sst xmlns="http://schemas.openxmlformats.org/spreadsheetml/2006/main" count="54" uniqueCount="54">
  <si>
    <t xml:space="preserve">Elenco delle voci </t>
  </si>
  <si>
    <t>A</t>
  </si>
  <si>
    <t>B</t>
  </si>
  <si>
    <t>Spese tecniche</t>
  </si>
  <si>
    <t>Ulteriori somme a disposizione</t>
  </si>
  <si>
    <t>Oneri per la sicurezza non soggetti a ribasso</t>
  </si>
  <si>
    <t>Totale oneri per la sicurezza</t>
  </si>
  <si>
    <t>importo</t>
  </si>
  <si>
    <t>parziali</t>
  </si>
  <si>
    <t>totali</t>
  </si>
  <si>
    <t>SOMME A DISPOSIZIONE DELLA STAZIONE APPALTANTE</t>
  </si>
  <si>
    <t>Totale spese tecniche</t>
  </si>
  <si>
    <t>Totale imprevisti</t>
  </si>
  <si>
    <t>Totale ulteriori somme a disposizione</t>
  </si>
  <si>
    <t>Oneri previdenziali</t>
  </si>
  <si>
    <t>a riportare</t>
  </si>
  <si>
    <t>TOTALE SOMME A DISPOSIZIONE DELLA STAZIONE APPALTANTE</t>
  </si>
  <si>
    <t>Totale imposte I.V.A.</t>
  </si>
  <si>
    <t>Totale oneri previdenziali</t>
  </si>
  <si>
    <t xml:space="preserve">Imposte I.V.A.  </t>
  </si>
  <si>
    <t xml:space="preserve">C </t>
  </si>
  <si>
    <t>ONERI PREVIDENZIALI E IMPOSTE</t>
  </si>
  <si>
    <t>TOTALE ONERI PREVIDENZIALI E IMPOSTE</t>
  </si>
  <si>
    <t>TOTALE GENERALE (A + B + C)</t>
  </si>
  <si>
    <t xml:space="preserve">Altre Imposte   </t>
  </si>
  <si>
    <t>CAMERA DI COMMERCIO MILANO MONZA BRIANZA LODI</t>
  </si>
  <si>
    <t>SOSTITUZIONE SISTEMA DI CONTINUITÀ ASSOLUTA
PALAZZO MEZZANOTTE - BORSA MILANO</t>
  </si>
  <si>
    <t>PROGETTO ESECUTIVO</t>
  </si>
  <si>
    <t>Impianti elettrici e speciali</t>
  </si>
  <si>
    <t>Progettazione esecutiva - CSP</t>
  </si>
  <si>
    <t>Progettazione esecutiva - CSP (4%)</t>
  </si>
  <si>
    <t xml:space="preserve">Contributo ANAC </t>
  </si>
  <si>
    <t>IMPORTO FORNITURE E POSA</t>
  </si>
  <si>
    <t>Importi soggetti a ribasso</t>
  </si>
  <si>
    <t>Quadri elettrici e apparecchiature package</t>
  </si>
  <si>
    <t>Cavi e dorsali</t>
  </si>
  <si>
    <t>Tubazioni e scatole di derivazione</t>
  </si>
  <si>
    <t>Altro</t>
  </si>
  <si>
    <t>Opere provvisionali per la movimentazione verticale dei carichi</t>
  </si>
  <si>
    <t>Oneri stimati per adempimenti ai fini della sicurezza (non ribassabili)</t>
  </si>
  <si>
    <t>Spese di gara (pubblicità)</t>
  </si>
  <si>
    <t>Totale importo fornitura e posa</t>
  </si>
  <si>
    <t>Incentivi di cui all’art. 113 del D.Lgs. 50/2016 e s.m.i (1,50%)</t>
  </si>
  <si>
    <t>Commissione giudicatrice</t>
  </si>
  <si>
    <t>Commissione giudicatrice (4%)</t>
  </si>
  <si>
    <t>Imprevisti (22%)</t>
  </si>
  <si>
    <t>Forniture e opere (22%)</t>
  </si>
  <si>
    <t>QUADRO ECONOMICO  (ex art. 16 del D.P.R. 207/2010)</t>
  </si>
  <si>
    <t>Direzione della Fornitura- CSE (4%)</t>
  </si>
  <si>
    <r>
      <t xml:space="preserve">TOTALE VOCE A) </t>
    </r>
    <r>
      <rPr>
        <b/>
        <sz val="10"/>
        <color rgb="FFFF0000"/>
        <rFont val="Arial"/>
        <family val="2"/>
      </rPr>
      <t>IMPORTO FORNITURE E POSA</t>
    </r>
  </si>
  <si>
    <t>IMPORTO SOGGETTO A RIBASSO</t>
  </si>
  <si>
    <t>Progettazione esecutiva e CSP</t>
  </si>
  <si>
    <t>Direzione della Fornitura e CSE</t>
  </si>
  <si>
    <r>
      <t xml:space="preserve">Imprevisti </t>
    </r>
    <r>
      <rPr>
        <sz val="10"/>
        <color rgb="FFFF0000"/>
        <rFont val="Arial"/>
        <family val="2"/>
      </rPr>
      <t>5%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</si>
</sst>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1" formatCode="_-* #,##0_-;\-* #,##0_-;_-* &quot;-&quot;_-;_-@_-"/>
    <numFmt numFmtId="44" formatCode="_-* #,##0.00\ &quot;€&quot;_-;\-* #,##0.00\ &quot;€&quot;_-;_-* &quot;-&quot;??\ &quot;€&quot;_-;_-@_-"/>
    <numFmt numFmtId="164" formatCode="_-&quot;€&quot;\ * #,##0_-;\-&quot;€&quot;\ * #,##0_-;_-&quot;€&quot;\ * &quot;-&quot;_-;_-@_-"/>
    <numFmt numFmtId="165" formatCode="_-&quot;€&quot;\ * #,##0.00_-;\-&quot;€&quot;\ * #,##0.00_-;_-&quot;€&quot;\ * &quot;-&quot;??_-;_-@_-"/>
    <numFmt numFmtId="166" formatCode="_-[$€]\ * #,##0.00_-;\-[$€]\ * #,##0.00_-;_-[$€]\ * &quot;-&quot;??_-;_-@_-"/>
    <numFmt numFmtId="167" formatCode="_(* #,##0_);_(* \(#,##0\);_(* &quot;-&quot;_);_(@_)"/>
    <numFmt numFmtId="168" formatCode="_-* #,##0.00_-;\-* #,##0.00_-;_-* &quot;-&quot;_-;_-@_-"/>
  </numFmts>
  <fonts count="17" x14ac:knownFonts="1">
    <font>
      <sz val="10"/>
      <name val="Arial"/>
    </font>
    <font>
      <sz val="10"/>
      <name val="Arial"/>
      <family val="2"/>
    </font>
    <font>
      <b/>
      <sz val="10"/>
      <name val="Arial"/>
      <family val="2"/>
    </font>
    <font>
      <sz val="9"/>
      <name val="Arial"/>
      <family val="2"/>
    </font>
    <font>
      <sz val="10"/>
      <name val="Arial"/>
      <family val="2"/>
    </font>
    <font>
      <sz val="8"/>
      <name val="Arial"/>
      <family val="2"/>
    </font>
    <font>
      <sz val="10"/>
      <color indexed="8"/>
      <name val="MS Sans Serif"/>
      <family val="2"/>
    </font>
    <font>
      <b/>
      <sz val="12"/>
      <name val="Arial"/>
      <family val="2"/>
    </font>
    <font>
      <b/>
      <sz val="11"/>
      <name val="Arial"/>
      <family val="2"/>
    </font>
    <font>
      <sz val="10"/>
      <color rgb="FF000000"/>
      <name val="Times New Roman"/>
      <family val="1"/>
    </font>
    <font>
      <sz val="10"/>
      <name val="Arial"/>
      <family val="2"/>
    </font>
    <font>
      <b/>
      <sz val="9"/>
      <name val="Arial"/>
      <family val="2"/>
    </font>
    <font>
      <b/>
      <sz val="9"/>
      <color theme="3"/>
      <name val="Arial"/>
      <family val="2"/>
    </font>
    <font>
      <i/>
      <sz val="10"/>
      <name val="Arial"/>
      <family val="2"/>
    </font>
    <font>
      <sz val="10"/>
      <color theme="1"/>
      <name val="Arial"/>
      <family val="2"/>
    </font>
    <font>
      <b/>
      <sz val="10"/>
      <color rgb="FFFF0000"/>
      <name val="Arial"/>
      <family val="2"/>
    </font>
    <font>
      <sz val="10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8">
    <xf numFmtId="0" fontId="0" fillId="0" borderId="0"/>
    <xf numFmtId="166" fontId="1" fillId="0" borderId="0" applyFont="0" applyFill="0" applyBorder="0" applyAlignment="0" applyProtection="0"/>
    <xf numFmtId="167" fontId="6" fillId="0" borderId="0" applyFont="0" applyFill="0" applyBorder="0" applyAlignment="0" applyProtection="0"/>
    <xf numFmtId="41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9" fillId="0" borderId="0"/>
    <xf numFmtId="165" fontId="9" fillId="0" borderId="0" applyFont="0" applyFill="0" applyBorder="0" applyAlignment="0" applyProtection="0"/>
    <xf numFmtId="44" fontId="10" fillId="0" borderId="0" applyFont="0" applyFill="0" applyBorder="0" applyAlignment="0" applyProtection="0"/>
  </cellStyleXfs>
  <cellXfs count="87">
    <xf numFmtId="0" fontId="0" fillId="0" borderId="0" xfId="0"/>
    <xf numFmtId="41" fontId="7" fillId="0" borderId="7" xfId="3" applyFont="1" applyFill="1" applyBorder="1" applyAlignment="1" applyProtection="1">
      <alignment horizontal="center" vertical="center"/>
    </xf>
    <xf numFmtId="41" fontId="7" fillId="0" borderId="8" xfId="3" applyFont="1" applyFill="1" applyBorder="1" applyAlignment="1" applyProtection="1">
      <alignment horizontal="center" vertical="center"/>
    </xf>
    <xf numFmtId="41" fontId="7" fillId="0" borderId="9" xfId="3" applyFont="1" applyFill="1" applyBorder="1" applyAlignment="1" applyProtection="1">
      <alignment horizontal="center" vertical="center"/>
    </xf>
    <xf numFmtId="41" fontId="3" fillId="0" borderId="0" xfId="3" applyFont="1" applyBorder="1" applyProtection="1"/>
    <xf numFmtId="41" fontId="8" fillId="0" borderId="3" xfId="3" applyFont="1" applyFill="1" applyBorder="1" applyAlignment="1" applyProtection="1">
      <alignment horizontal="center" vertical="center" wrapText="1"/>
    </xf>
    <xf numFmtId="41" fontId="8" fillId="0" borderId="0" xfId="3" applyFont="1" applyFill="1" applyBorder="1" applyAlignment="1" applyProtection="1">
      <alignment horizontal="center" vertical="center" wrapText="1"/>
    </xf>
    <xf numFmtId="41" fontId="8" fillId="0" borderId="4" xfId="3" applyFont="1" applyFill="1" applyBorder="1" applyAlignment="1" applyProtection="1">
      <alignment horizontal="center" vertical="center" wrapText="1"/>
    </xf>
    <xf numFmtId="41" fontId="3" fillId="0" borderId="0" xfId="3" applyFont="1" applyBorder="1" applyAlignment="1" applyProtection="1">
      <alignment vertical="center"/>
    </xf>
    <xf numFmtId="41" fontId="7" fillId="0" borderId="3" xfId="3" applyFont="1" applyFill="1" applyBorder="1" applyAlignment="1" applyProtection="1">
      <alignment horizontal="center" vertical="center"/>
    </xf>
    <xf numFmtId="41" fontId="7" fillId="0" borderId="0" xfId="3" applyFont="1" applyFill="1" applyBorder="1" applyAlignment="1" applyProtection="1">
      <alignment horizontal="center" vertical="center"/>
    </xf>
    <xf numFmtId="41" fontId="7" fillId="0" borderId="4" xfId="3" applyFont="1" applyFill="1" applyBorder="1" applyAlignment="1" applyProtection="1">
      <alignment horizontal="center" vertical="center"/>
    </xf>
    <xf numFmtId="41" fontId="7" fillId="0" borderId="1" xfId="3" applyFont="1" applyFill="1" applyBorder="1" applyAlignment="1" applyProtection="1">
      <alignment horizontal="center" vertical="center"/>
    </xf>
    <xf numFmtId="41" fontId="3" fillId="0" borderId="7" xfId="3" applyFont="1" applyBorder="1" applyAlignment="1" applyProtection="1">
      <alignment horizontal="center" vertical="center" wrapText="1"/>
    </xf>
    <xf numFmtId="41" fontId="3" fillId="0" borderId="8" xfId="3" applyFont="1" applyBorder="1" applyAlignment="1" applyProtection="1">
      <alignment horizontal="center" vertical="center" wrapText="1"/>
    </xf>
    <xf numFmtId="41" fontId="3" fillId="0" borderId="9" xfId="3" applyFont="1" applyBorder="1" applyAlignment="1" applyProtection="1">
      <alignment horizontal="center" vertical="center" wrapText="1"/>
    </xf>
    <xf numFmtId="41" fontId="3" fillId="0" borderId="1" xfId="3" applyFont="1" applyFill="1" applyBorder="1" applyAlignment="1" applyProtection="1">
      <alignment horizontal="center" vertical="center"/>
    </xf>
    <xf numFmtId="41" fontId="3" fillId="0" borderId="5" xfId="3" applyFont="1" applyBorder="1" applyAlignment="1" applyProtection="1">
      <alignment horizontal="center" vertical="center" wrapText="1"/>
    </xf>
    <xf numFmtId="41" fontId="3" fillId="0" borderId="2" xfId="3" applyFont="1" applyBorder="1" applyAlignment="1" applyProtection="1">
      <alignment horizontal="center" vertical="center" wrapText="1"/>
    </xf>
    <xf numFmtId="41" fontId="3" fillId="0" borderId="6" xfId="3" applyFont="1" applyBorder="1" applyAlignment="1" applyProtection="1">
      <alignment horizontal="center" vertical="center" wrapText="1"/>
    </xf>
    <xf numFmtId="41" fontId="3" fillId="0" borderId="1" xfId="3" applyFont="1" applyBorder="1" applyAlignment="1" applyProtection="1">
      <alignment horizontal="center" vertical="center"/>
    </xf>
    <xf numFmtId="41" fontId="2" fillId="0" borderId="1" xfId="3" applyFont="1" applyBorder="1" applyAlignment="1" applyProtection="1">
      <alignment horizontal="center" vertical="center"/>
    </xf>
    <xf numFmtId="41" fontId="2" fillId="0" borderId="1" xfId="3" applyFont="1" applyBorder="1" applyAlignment="1" applyProtection="1">
      <alignment horizontal="left" vertical="center"/>
    </xf>
    <xf numFmtId="41" fontId="4" fillId="0" borderId="1" xfId="3" applyFont="1" applyBorder="1" applyAlignment="1" applyProtection="1">
      <alignment horizontal="center" vertical="center"/>
    </xf>
    <xf numFmtId="41" fontId="4" fillId="0" borderId="1" xfId="3" applyFont="1" applyBorder="1" applyAlignment="1" applyProtection="1">
      <alignment vertical="center"/>
    </xf>
    <xf numFmtId="41" fontId="2" fillId="0" borderId="1" xfId="3" applyFont="1" applyBorder="1" applyAlignment="1" applyProtection="1">
      <alignment horizontal="left" vertical="center" wrapText="1"/>
    </xf>
    <xf numFmtId="165" fontId="4" fillId="0" borderId="1" xfId="3" applyNumberFormat="1" applyFont="1" applyBorder="1" applyAlignment="1" applyProtection="1">
      <alignment vertical="center"/>
    </xf>
    <xf numFmtId="41" fontId="1" fillId="0" borderId="1" xfId="3" applyFont="1" applyBorder="1" applyAlignment="1" applyProtection="1">
      <alignment horizontal="left" vertical="center"/>
    </xf>
    <xf numFmtId="0" fontId="0" fillId="0" borderId="7" xfId="0" applyBorder="1" applyProtection="1"/>
    <xf numFmtId="0" fontId="0" fillId="0" borderId="9" xfId="0" applyBorder="1" applyProtection="1"/>
    <xf numFmtId="168" fontId="3" fillId="0" borderId="1" xfId="3" applyNumberFormat="1" applyFont="1" applyBorder="1" applyAlignment="1" applyProtection="1">
      <alignment vertical="center"/>
    </xf>
    <xf numFmtId="168" fontId="4" fillId="0" borderId="1" xfId="3" applyNumberFormat="1" applyFont="1" applyBorder="1" applyAlignment="1" applyProtection="1">
      <alignment vertical="center"/>
    </xf>
    <xf numFmtId="41" fontId="4" fillId="0" borderId="1" xfId="3" applyFont="1" applyBorder="1" applyAlignment="1" applyProtection="1">
      <alignment horizontal="center" vertical="center" wrapText="1"/>
    </xf>
    <xf numFmtId="0" fontId="0" fillId="0" borderId="7" xfId="0" applyBorder="1" applyAlignment="1" applyProtection="1">
      <alignment horizontal="left"/>
    </xf>
    <xf numFmtId="0" fontId="0" fillId="0" borderId="9" xfId="0" applyBorder="1" applyAlignment="1" applyProtection="1">
      <alignment horizontal="left"/>
    </xf>
    <xf numFmtId="44" fontId="4" fillId="0" borderId="1" xfId="7" applyFont="1" applyBorder="1" applyAlignment="1" applyProtection="1">
      <alignment vertical="center"/>
    </xf>
    <xf numFmtId="41" fontId="3" fillId="0" borderId="1" xfId="3" applyFont="1" applyBorder="1" applyAlignment="1" applyProtection="1">
      <alignment vertical="center"/>
    </xf>
    <xf numFmtId="41" fontId="11" fillId="0" borderId="0" xfId="3" applyFont="1" applyBorder="1" applyAlignment="1" applyProtection="1">
      <alignment vertical="center"/>
    </xf>
    <xf numFmtId="41" fontId="2" fillId="0" borderId="1" xfId="3" applyFont="1" applyBorder="1" applyAlignment="1" applyProtection="1">
      <alignment horizontal="center" vertical="center" wrapText="1"/>
    </xf>
    <xf numFmtId="41" fontId="2" fillId="0" borderId="1" xfId="3" applyFont="1" applyBorder="1" applyAlignment="1" applyProtection="1">
      <alignment horizontal="right" vertical="center" wrapText="1"/>
    </xf>
    <xf numFmtId="41" fontId="1" fillId="0" borderId="1" xfId="3" applyFont="1" applyBorder="1" applyAlignment="1" applyProtection="1">
      <alignment horizontal="left" vertical="center" wrapText="1"/>
    </xf>
    <xf numFmtId="41" fontId="13" fillId="0" borderId="11" xfId="3" applyFont="1" applyBorder="1" applyAlignment="1" applyProtection="1">
      <alignment horizontal="left" vertical="center" wrapText="1"/>
    </xf>
    <xf numFmtId="41" fontId="13" fillId="0" borderId="10" xfId="3" applyFont="1" applyBorder="1" applyAlignment="1" applyProtection="1">
      <alignment horizontal="left" vertical="center" wrapText="1"/>
    </xf>
    <xf numFmtId="165" fontId="4" fillId="0" borderId="1" xfId="3" applyNumberFormat="1" applyFont="1" applyFill="1" applyBorder="1" applyAlignment="1" applyProtection="1">
      <alignment vertical="center"/>
    </xf>
    <xf numFmtId="44" fontId="4" fillId="0" borderId="1" xfId="7" applyFont="1" applyFill="1" applyBorder="1" applyAlignment="1" applyProtection="1">
      <alignment vertical="center"/>
    </xf>
    <xf numFmtId="168" fontId="3" fillId="0" borderId="0" xfId="3" applyNumberFormat="1" applyFont="1" applyBorder="1" applyAlignment="1" applyProtection="1">
      <alignment vertical="center"/>
    </xf>
    <xf numFmtId="44" fontId="2" fillId="0" borderId="1" xfId="7" applyFont="1" applyFill="1" applyBorder="1" applyAlignment="1" applyProtection="1">
      <alignment vertical="center"/>
    </xf>
    <xf numFmtId="41" fontId="2" fillId="0" borderId="1" xfId="3" applyFont="1" applyBorder="1" applyAlignment="1" applyProtection="1">
      <alignment horizontal="right" vertical="center" wrapText="1"/>
    </xf>
    <xf numFmtId="41" fontId="15" fillId="0" borderId="1" xfId="3" applyFont="1" applyBorder="1" applyAlignment="1" applyProtection="1">
      <alignment horizontal="right" vertical="center" wrapText="1"/>
    </xf>
    <xf numFmtId="165" fontId="15" fillId="0" borderId="1" xfId="3" applyNumberFormat="1" applyFont="1" applyBorder="1" applyAlignment="1" applyProtection="1">
      <alignment vertical="center"/>
    </xf>
    <xf numFmtId="41" fontId="1" fillId="0" borderId="11" xfId="3" applyFont="1" applyFill="1" applyBorder="1" applyAlignment="1" applyProtection="1">
      <alignment horizontal="left" vertical="center"/>
    </xf>
    <xf numFmtId="41" fontId="1" fillId="0" borderId="12" xfId="3" applyFont="1" applyFill="1" applyBorder="1" applyAlignment="1" applyProtection="1">
      <alignment horizontal="left" vertical="center"/>
    </xf>
    <xf numFmtId="41" fontId="1" fillId="0" borderId="10" xfId="3" applyFont="1" applyFill="1" applyBorder="1" applyAlignment="1" applyProtection="1">
      <alignment horizontal="left" vertical="center"/>
    </xf>
    <xf numFmtId="41" fontId="2" fillId="0" borderId="1" xfId="3" applyFont="1" applyBorder="1" applyAlignment="1" applyProtection="1">
      <alignment horizontal="right" vertical="center"/>
    </xf>
    <xf numFmtId="41" fontId="4" fillId="0" borderId="1" xfId="3" applyFont="1" applyBorder="1" applyAlignment="1" applyProtection="1">
      <alignment horizontal="left" vertical="center" wrapText="1"/>
    </xf>
    <xf numFmtId="41" fontId="4" fillId="0" borderId="1" xfId="3" applyFont="1" applyBorder="1" applyAlignment="1" applyProtection="1">
      <alignment horizontal="left" vertical="center" wrapText="1"/>
    </xf>
    <xf numFmtId="41" fontId="1" fillId="0" borderId="11" xfId="3" applyFont="1" applyFill="1" applyBorder="1" applyAlignment="1" applyProtection="1">
      <alignment horizontal="left" vertical="center" wrapText="1"/>
    </xf>
    <xf numFmtId="41" fontId="4" fillId="0" borderId="10" xfId="3" applyFont="1" applyFill="1" applyBorder="1" applyAlignment="1" applyProtection="1">
      <alignment horizontal="left" vertical="center" wrapText="1"/>
    </xf>
    <xf numFmtId="44" fontId="14" fillId="0" borderId="1" xfId="7" applyFont="1" applyFill="1" applyBorder="1" applyAlignment="1" applyProtection="1">
      <alignment vertical="center"/>
    </xf>
    <xf numFmtId="41" fontId="1" fillId="0" borderId="1" xfId="3" applyFont="1" applyFill="1" applyBorder="1" applyAlignment="1" applyProtection="1">
      <alignment horizontal="left" vertical="center" wrapText="1"/>
    </xf>
    <xf numFmtId="49" fontId="4" fillId="0" borderId="1" xfId="3" applyNumberFormat="1" applyFont="1" applyBorder="1" applyAlignment="1" applyProtection="1">
      <alignment horizontal="center" vertical="center"/>
    </xf>
    <xf numFmtId="41" fontId="1" fillId="0" borderId="1" xfId="3" applyFont="1" applyFill="1" applyBorder="1" applyAlignment="1" applyProtection="1">
      <alignment horizontal="left" vertical="center" wrapText="1"/>
    </xf>
    <xf numFmtId="41" fontId="4" fillId="0" borderId="1" xfId="3" applyFont="1" applyFill="1" applyBorder="1" applyAlignment="1" applyProtection="1">
      <alignment horizontal="left" vertical="center" wrapText="1"/>
    </xf>
    <xf numFmtId="49" fontId="4" fillId="0" borderId="1" xfId="3" applyNumberFormat="1" applyFont="1" applyBorder="1" applyAlignment="1" applyProtection="1">
      <alignment vertical="center"/>
    </xf>
    <xf numFmtId="41" fontId="4" fillId="0" borderId="1" xfId="3" applyFont="1" applyBorder="1" applyAlignment="1" applyProtection="1">
      <alignment vertical="center" wrapText="1"/>
    </xf>
    <xf numFmtId="44" fontId="1" fillId="0" borderId="1" xfId="7" applyFont="1" applyFill="1" applyBorder="1" applyAlignment="1" applyProtection="1">
      <alignment vertical="center"/>
    </xf>
    <xf numFmtId="165" fontId="3" fillId="0" borderId="0" xfId="3" applyNumberFormat="1" applyFont="1" applyBorder="1" applyAlignment="1" applyProtection="1">
      <alignment vertical="center"/>
    </xf>
    <xf numFmtId="44" fontId="4" fillId="0" borderId="1" xfId="7" applyFont="1" applyFill="1" applyBorder="1" applyAlignment="1" applyProtection="1">
      <alignment horizontal="left" vertical="center"/>
    </xf>
    <xf numFmtId="10" fontId="3" fillId="0" borderId="0" xfId="3" applyNumberFormat="1" applyFont="1" applyBorder="1" applyAlignment="1" applyProtection="1">
      <alignment vertical="center"/>
    </xf>
    <xf numFmtId="49" fontId="4" fillId="2" borderId="11" xfId="3" applyNumberFormat="1" applyFont="1" applyFill="1" applyBorder="1" applyAlignment="1" applyProtection="1">
      <alignment horizontal="left" vertical="center"/>
    </xf>
    <xf numFmtId="49" fontId="4" fillId="2" borderId="10" xfId="3" applyNumberFormat="1" applyFont="1" applyFill="1" applyBorder="1" applyAlignment="1" applyProtection="1">
      <alignment horizontal="left" vertical="center"/>
    </xf>
    <xf numFmtId="41" fontId="1" fillId="0" borderId="11" xfId="3" applyFont="1" applyBorder="1" applyAlignment="1" applyProtection="1">
      <alignment horizontal="left" vertical="center" wrapText="1"/>
    </xf>
    <xf numFmtId="41" fontId="4" fillId="0" borderId="10" xfId="3" applyFont="1" applyBorder="1" applyAlignment="1" applyProtection="1">
      <alignment horizontal="left" vertical="center" wrapText="1"/>
    </xf>
    <xf numFmtId="41" fontId="1" fillId="0" borderId="1" xfId="3" applyFont="1" applyBorder="1" applyAlignment="1" applyProtection="1">
      <alignment vertical="center"/>
    </xf>
    <xf numFmtId="44" fontId="3" fillId="0" borderId="0" xfId="7" applyFont="1" applyBorder="1" applyAlignment="1" applyProtection="1">
      <alignment vertical="center"/>
    </xf>
    <xf numFmtId="49" fontId="2" fillId="0" borderId="1" xfId="3" applyNumberFormat="1" applyFont="1" applyBorder="1" applyAlignment="1" applyProtection="1">
      <alignment vertical="center"/>
    </xf>
    <xf numFmtId="41" fontId="3" fillId="0" borderId="0" xfId="3" applyFont="1" applyFill="1" applyBorder="1" applyAlignment="1" applyProtection="1">
      <alignment vertical="center"/>
    </xf>
    <xf numFmtId="44" fontId="3" fillId="0" borderId="0" xfId="7" applyFont="1" applyFill="1" applyBorder="1" applyAlignment="1" applyProtection="1">
      <alignment vertical="center"/>
    </xf>
    <xf numFmtId="41" fontId="4" fillId="3" borderId="1" xfId="3" applyFont="1" applyFill="1" applyBorder="1" applyAlignment="1" applyProtection="1">
      <alignment horizontal="left" vertical="center" wrapText="1"/>
    </xf>
    <xf numFmtId="41" fontId="1" fillId="2" borderId="1" xfId="3" applyFont="1" applyFill="1" applyBorder="1" applyAlignment="1" applyProtection="1">
      <alignment horizontal="left" vertical="center" wrapText="1"/>
    </xf>
    <xf numFmtId="41" fontId="4" fillId="2" borderId="1" xfId="3" applyFont="1" applyFill="1" applyBorder="1" applyAlignment="1" applyProtection="1">
      <alignment horizontal="left" vertical="center" wrapText="1"/>
    </xf>
    <xf numFmtId="44" fontId="8" fillId="0" borderId="1" xfId="7" applyFont="1" applyFill="1" applyBorder="1" applyAlignment="1" applyProtection="1">
      <alignment vertical="center"/>
    </xf>
    <xf numFmtId="41" fontId="3" fillId="0" borderId="0" xfId="3" applyFont="1" applyBorder="1" applyAlignment="1" applyProtection="1">
      <alignment horizontal="center"/>
    </xf>
    <xf numFmtId="41" fontId="3" fillId="0" borderId="0" xfId="3" applyFont="1" applyBorder="1" applyAlignment="1" applyProtection="1">
      <alignment wrapText="1"/>
    </xf>
    <xf numFmtId="168" fontId="3" fillId="0" borderId="0" xfId="3" applyNumberFormat="1" applyFont="1" applyBorder="1" applyProtection="1"/>
    <xf numFmtId="41" fontId="12" fillId="0" borderId="0" xfId="3" applyFont="1" applyBorder="1" applyProtection="1"/>
    <xf numFmtId="41" fontId="7" fillId="0" borderId="0" xfId="3" applyFont="1" applyBorder="1" applyProtection="1"/>
  </cellXfs>
  <cellStyles count="8">
    <cellStyle name="Euro" xfId="1" xr:uid="{00000000-0005-0000-0000-000000000000}"/>
    <cellStyle name="Migliaia (0)_Foglio1" xfId="2" xr:uid="{00000000-0005-0000-0000-000001000000}"/>
    <cellStyle name="Migliaia [0]" xfId="3" builtinId="6"/>
    <cellStyle name="Normale" xfId="0" builtinId="0"/>
    <cellStyle name="Normale 2" xfId="5" xr:uid="{00000000-0005-0000-0000-000004000000}"/>
    <cellStyle name="Valuta" xfId="7" builtinId="4"/>
    <cellStyle name="Valuta (0)_COMPUTO FOGNE" xfId="4" xr:uid="{00000000-0005-0000-0000-000006000000}"/>
    <cellStyle name="Valuta 2" xfId="6" xr:uid="{00000000-0005-0000-0000-000007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0</xdr:colOff>
      <xdr:row>14</xdr:row>
      <xdr:rowOff>0</xdr:rowOff>
    </xdr:from>
    <xdr:to>
      <xdr:col>5</xdr:col>
      <xdr:colOff>0</xdr:colOff>
      <xdr:row>14</xdr:row>
      <xdr:rowOff>0</xdr:rowOff>
    </xdr:to>
    <xdr:sp macro="" textlink="">
      <xdr:nvSpPr>
        <xdr:cNvPr id="1025" name="AutoShape 1">
          <a:extLst>
            <a:ext uri="{FF2B5EF4-FFF2-40B4-BE49-F238E27FC236}">
              <a16:creationId xmlns:a16="http://schemas.microsoft.com/office/drawing/2014/main" id="{00000000-0008-0000-0000-000001040000}"/>
            </a:ext>
          </a:extLst>
        </xdr:cNvPr>
        <xdr:cNvSpPr>
          <a:spLocks/>
        </xdr:cNvSpPr>
      </xdr:nvSpPr>
      <xdr:spPr bwMode="auto">
        <a:xfrm>
          <a:off x="5848350" y="3181350"/>
          <a:ext cx="0" cy="0"/>
        </a:xfrm>
        <a:prstGeom prst="rightBrace">
          <a:avLst>
            <a:gd name="adj1" fmla="val -2147483648"/>
            <a:gd name="adj2" fmla="val 4215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14</xdr:row>
      <xdr:rowOff>0</xdr:rowOff>
    </xdr:from>
    <xdr:to>
      <xdr:col>5</xdr:col>
      <xdr:colOff>0</xdr:colOff>
      <xdr:row>14</xdr:row>
      <xdr:rowOff>0</xdr:rowOff>
    </xdr:to>
    <xdr:sp macro="" textlink="">
      <xdr:nvSpPr>
        <xdr:cNvPr id="1026" name="AutoShape 2">
          <a:extLst>
            <a:ext uri="{FF2B5EF4-FFF2-40B4-BE49-F238E27FC236}">
              <a16:creationId xmlns:a16="http://schemas.microsoft.com/office/drawing/2014/main" id="{00000000-0008-0000-0000-000002040000}"/>
            </a:ext>
          </a:extLst>
        </xdr:cNvPr>
        <xdr:cNvSpPr>
          <a:spLocks/>
        </xdr:cNvSpPr>
      </xdr:nvSpPr>
      <xdr:spPr bwMode="auto">
        <a:xfrm>
          <a:off x="5848350" y="3181350"/>
          <a:ext cx="0" cy="0"/>
        </a:xfrm>
        <a:prstGeom prst="rightBrace">
          <a:avLst>
            <a:gd name="adj1" fmla="val -2147483648"/>
            <a:gd name="adj2" fmla="val 3627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14</xdr:row>
      <xdr:rowOff>0</xdr:rowOff>
    </xdr:from>
    <xdr:to>
      <xdr:col>5</xdr:col>
      <xdr:colOff>0</xdr:colOff>
      <xdr:row>14</xdr:row>
      <xdr:rowOff>0</xdr:rowOff>
    </xdr:to>
    <xdr:sp macro="" textlink="">
      <xdr:nvSpPr>
        <xdr:cNvPr id="1027" name="AutoShape 3">
          <a:extLst>
            <a:ext uri="{FF2B5EF4-FFF2-40B4-BE49-F238E27FC236}">
              <a16:creationId xmlns:a16="http://schemas.microsoft.com/office/drawing/2014/main" id="{00000000-0008-0000-0000-000003040000}"/>
            </a:ext>
          </a:extLst>
        </xdr:cNvPr>
        <xdr:cNvSpPr>
          <a:spLocks/>
        </xdr:cNvSpPr>
      </xdr:nvSpPr>
      <xdr:spPr bwMode="auto">
        <a:xfrm>
          <a:off x="5848350" y="3181350"/>
          <a:ext cx="0" cy="0"/>
        </a:xfrm>
        <a:prstGeom prst="rightBrace">
          <a:avLst>
            <a:gd name="adj1" fmla="val -2147483648"/>
            <a:gd name="adj2" fmla="val 4215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14</xdr:row>
      <xdr:rowOff>0</xdr:rowOff>
    </xdr:from>
    <xdr:to>
      <xdr:col>5</xdr:col>
      <xdr:colOff>0</xdr:colOff>
      <xdr:row>14</xdr:row>
      <xdr:rowOff>0</xdr:rowOff>
    </xdr:to>
    <xdr:sp macro="" textlink="">
      <xdr:nvSpPr>
        <xdr:cNvPr id="1028" name="AutoShape 4">
          <a:extLst>
            <a:ext uri="{FF2B5EF4-FFF2-40B4-BE49-F238E27FC236}">
              <a16:creationId xmlns:a16="http://schemas.microsoft.com/office/drawing/2014/main" id="{00000000-0008-0000-0000-000004040000}"/>
            </a:ext>
          </a:extLst>
        </xdr:cNvPr>
        <xdr:cNvSpPr>
          <a:spLocks/>
        </xdr:cNvSpPr>
      </xdr:nvSpPr>
      <xdr:spPr bwMode="auto">
        <a:xfrm>
          <a:off x="5848350" y="3181350"/>
          <a:ext cx="0" cy="0"/>
        </a:xfrm>
        <a:prstGeom prst="rightBrace">
          <a:avLst>
            <a:gd name="adj1" fmla="val -2147483648"/>
            <a:gd name="adj2" fmla="val 3627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14</xdr:row>
      <xdr:rowOff>0</xdr:rowOff>
    </xdr:from>
    <xdr:to>
      <xdr:col>5</xdr:col>
      <xdr:colOff>0</xdr:colOff>
      <xdr:row>14</xdr:row>
      <xdr:rowOff>0</xdr:rowOff>
    </xdr:to>
    <xdr:sp macro="" textlink="">
      <xdr:nvSpPr>
        <xdr:cNvPr id="1029" name="AutoShape 5">
          <a:extLst>
            <a:ext uri="{FF2B5EF4-FFF2-40B4-BE49-F238E27FC236}">
              <a16:creationId xmlns:a16="http://schemas.microsoft.com/office/drawing/2014/main" id="{00000000-0008-0000-0000-000005040000}"/>
            </a:ext>
          </a:extLst>
        </xdr:cNvPr>
        <xdr:cNvSpPr>
          <a:spLocks/>
        </xdr:cNvSpPr>
      </xdr:nvSpPr>
      <xdr:spPr bwMode="auto">
        <a:xfrm>
          <a:off x="5848350" y="3181350"/>
          <a:ext cx="0" cy="0"/>
        </a:xfrm>
        <a:prstGeom prst="rightBrace">
          <a:avLst>
            <a:gd name="adj1" fmla="val -2147483648"/>
            <a:gd name="adj2" fmla="val 42157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5</xdr:col>
      <xdr:colOff>0</xdr:colOff>
      <xdr:row>14</xdr:row>
      <xdr:rowOff>0</xdr:rowOff>
    </xdr:from>
    <xdr:to>
      <xdr:col>5</xdr:col>
      <xdr:colOff>0</xdr:colOff>
      <xdr:row>14</xdr:row>
      <xdr:rowOff>0</xdr:rowOff>
    </xdr:to>
    <xdr:sp macro="" textlink="">
      <xdr:nvSpPr>
        <xdr:cNvPr id="1030" name="AutoShape 6">
          <a:extLst>
            <a:ext uri="{FF2B5EF4-FFF2-40B4-BE49-F238E27FC236}">
              <a16:creationId xmlns:a16="http://schemas.microsoft.com/office/drawing/2014/main" id="{00000000-0008-0000-0000-000006040000}"/>
            </a:ext>
          </a:extLst>
        </xdr:cNvPr>
        <xdr:cNvSpPr>
          <a:spLocks/>
        </xdr:cNvSpPr>
      </xdr:nvSpPr>
      <xdr:spPr bwMode="auto">
        <a:xfrm>
          <a:off x="5848350" y="3181350"/>
          <a:ext cx="0" cy="0"/>
        </a:xfrm>
        <a:prstGeom prst="rightBrace">
          <a:avLst>
            <a:gd name="adj1" fmla="val -2147483648"/>
            <a:gd name="adj2" fmla="val 36273"/>
          </a:avLst>
        </a:prstGeom>
        <a:noFill/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I69"/>
  <sheetViews>
    <sheetView tabSelected="1" topLeftCell="A18" zoomScale="137" zoomScaleNormal="137" zoomScaleSheetLayoutView="85" workbookViewId="0">
      <selection activeCell="B34" sqref="B34:D34"/>
    </sheetView>
  </sheetViews>
  <sheetFormatPr defaultColWidth="9.140625" defaultRowHeight="12" x14ac:dyDescent="0.2"/>
  <cols>
    <col min="1" max="1" width="4.5703125" style="4" customWidth="1"/>
    <col min="2" max="2" width="3.85546875" style="82" bestFit="1" customWidth="1"/>
    <col min="3" max="3" width="16" style="83" customWidth="1"/>
    <col min="4" max="4" width="65.42578125" style="83" customWidth="1"/>
    <col min="5" max="6" width="15.5703125" style="4" customWidth="1"/>
    <col min="7" max="7" width="19.85546875" style="4" customWidth="1"/>
    <col min="8" max="8" width="14.5703125" style="4" customWidth="1"/>
    <col min="9" max="16384" width="9.140625" style="4"/>
  </cols>
  <sheetData>
    <row r="1" spans="1:9" ht="20.100000000000001" customHeight="1" x14ac:dyDescent="0.2">
      <c r="A1" s="1" t="s">
        <v>25</v>
      </c>
      <c r="B1" s="2"/>
      <c r="C1" s="2"/>
      <c r="D1" s="2"/>
      <c r="E1" s="2"/>
      <c r="F1" s="2"/>
      <c r="G1" s="3"/>
    </row>
    <row r="2" spans="1:9" s="8" customFormat="1" ht="39" customHeight="1" x14ac:dyDescent="0.2">
      <c r="A2" s="5" t="s">
        <v>26</v>
      </c>
      <c r="B2" s="6"/>
      <c r="C2" s="6"/>
      <c r="D2" s="6"/>
      <c r="E2" s="6"/>
      <c r="F2" s="6"/>
      <c r="G2" s="7"/>
    </row>
    <row r="3" spans="1:9" s="8" customFormat="1" ht="20.100000000000001" customHeight="1" x14ac:dyDescent="0.2">
      <c r="A3" s="9" t="s">
        <v>27</v>
      </c>
      <c r="B3" s="10"/>
      <c r="C3" s="10"/>
      <c r="D3" s="10"/>
      <c r="E3" s="10"/>
      <c r="F3" s="10"/>
      <c r="G3" s="11"/>
    </row>
    <row r="4" spans="1:9" s="8" customFormat="1" ht="24" customHeight="1" x14ac:dyDescent="0.2">
      <c r="A4" s="12" t="s">
        <v>47</v>
      </c>
      <c r="B4" s="12"/>
      <c r="C4" s="12"/>
      <c r="D4" s="12"/>
      <c r="E4" s="12"/>
      <c r="F4" s="12"/>
      <c r="G4" s="12"/>
    </row>
    <row r="5" spans="1:9" s="8" customFormat="1" ht="24.95" customHeight="1" x14ac:dyDescent="0.2">
      <c r="A5" s="13" t="s">
        <v>0</v>
      </c>
      <c r="B5" s="14"/>
      <c r="C5" s="14"/>
      <c r="D5" s="15"/>
      <c r="E5" s="16" t="s">
        <v>7</v>
      </c>
      <c r="F5" s="16"/>
      <c r="G5" s="16"/>
    </row>
    <row r="6" spans="1:9" s="8" customFormat="1" ht="24.95" customHeight="1" x14ac:dyDescent="0.2">
      <c r="A6" s="17"/>
      <c r="B6" s="18"/>
      <c r="C6" s="18"/>
      <c r="D6" s="19"/>
      <c r="E6" s="20" t="s">
        <v>8</v>
      </c>
      <c r="F6" s="20" t="s">
        <v>9</v>
      </c>
      <c r="G6" s="20" t="s">
        <v>15</v>
      </c>
    </row>
    <row r="7" spans="1:9" s="8" customFormat="1" ht="24.95" customHeight="1" x14ac:dyDescent="0.2">
      <c r="A7" s="21" t="s">
        <v>1</v>
      </c>
      <c r="B7" s="22" t="s">
        <v>32</v>
      </c>
      <c r="C7" s="22"/>
      <c r="D7" s="22"/>
      <c r="E7" s="23"/>
      <c r="F7" s="23"/>
      <c r="G7" s="24"/>
    </row>
    <row r="8" spans="1:9" s="8" customFormat="1" ht="24.95" customHeight="1" x14ac:dyDescent="0.2">
      <c r="A8" s="24"/>
      <c r="B8" s="25" t="s">
        <v>33</v>
      </c>
      <c r="C8" s="25"/>
      <c r="D8" s="25"/>
      <c r="E8" s="26"/>
      <c r="F8" s="26"/>
      <c r="G8" s="24"/>
    </row>
    <row r="9" spans="1:9" s="8" customFormat="1" ht="20.100000000000001" customHeight="1" x14ac:dyDescent="0.2">
      <c r="A9" s="24"/>
      <c r="B9" s="27" t="s">
        <v>28</v>
      </c>
      <c r="C9" s="28"/>
      <c r="D9" s="29"/>
      <c r="E9" s="26"/>
      <c r="F9" s="30"/>
      <c r="G9" s="31"/>
    </row>
    <row r="10" spans="1:9" s="8" customFormat="1" ht="20.100000000000001" customHeight="1" x14ac:dyDescent="0.2">
      <c r="A10" s="24"/>
      <c r="B10" s="32"/>
      <c r="C10" s="33" t="s">
        <v>34</v>
      </c>
      <c r="D10" s="34"/>
      <c r="E10" s="35">
        <v>726301.25</v>
      </c>
      <c r="F10" s="36"/>
      <c r="G10" s="31"/>
    </row>
    <row r="11" spans="1:9" s="8" customFormat="1" ht="20.100000000000001" customHeight="1" x14ac:dyDescent="0.2">
      <c r="A11" s="24"/>
      <c r="B11" s="32"/>
      <c r="C11" s="33" t="s">
        <v>35</v>
      </c>
      <c r="D11" s="34"/>
      <c r="E11" s="35">
        <v>18667</v>
      </c>
      <c r="F11" s="36"/>
      <c r="G11" s="31"/>
      <c r="I11" s="37"/>
    </row>
    <row r="12" spans="1:9" s="8" customFormat="1" ht="20.100000000000001" customHeight="1" x14ac:dyDescent="0.2">
      <c r="A12" s="24"/>
      <c r="B12" s="32"/>
      <c r="C12" s="33" t="s">
        <v>36</v>
      </c>
      <c r="D12" s="34"/>
      <c r="E12" s="35">
        <v>1164.75</v>
      </c>
      <c r="F12" s="36"/>
      <c r="G12" s="31"/>
      <c r="I12" s="37"/>
    </row>
    <row r="13" spans="1:9" s="8" customFormat="1" ht="20.100000000000001" customHeight="1" x14ac:dyDescent="0.2">
      <c r="A13" s="24"/>
      <c r="B13" s="32"/>
      <c r="C13" s="33" t="s">
        <v>37</v>
      </c>
      <c r="D13" s="34"/>
      <c r="E13" s="35">
        <v>16682.560000000001</v>
      </c>
      <c r="F13" s="36"/>
      <c r="G13" s="31"/>
      <c r="I13" s="37"/>
    </row>
    <row r="14" spans="1:9" s="8" customFormat="1" ht="20.100000000000001" customHeight="1" x14ac:dyDescent="0.2">
      <c r="A14" s="24"/>
      <c r="B14" s="32"/>
      <c r="C14" s="33" t="s">
        <v>38</v>
      </c>
      <c r="D14" s="34"/>
      <c r="E14" s="35">
        <v>5000</v>
      </c>
      <c r="F14" s="36"/>
      <c r="G14" s="31"/>
      <c r="I14" s="37"/>
    </row>
    <row r="15" spans="1:9" s="8" customFormat="1" ht="20.100000000000001" customHeight="1" x14ac:dyDescent="0.2">
      <c r="A15" s="24"/>
      <c r="B15" s="38"/>
      <c r="C15" s="39" t="s">
        <v>41</v>
      </c>
      <c r="D15" s="39"/>
      <c r="E15" s="35"/>
      <c r="F15" s="35">
        <f>SUM(E9:E14)</f>
        <v>767815.56</v>
      </c>
      <c r="G15" s="31"/>
    </row>
    <row r="16" spans="1:9" s="8" customFormat="1" ht="20.100000000000001" customHeight="1" x14ac:dyDescent="0.2">
      <c r="A16" s="24"/>
      <c r="B16" s="40" t="s">
        <v>5</v>
      </c>
      <c r="C16" s="40"/>
      <c r="D16" s="40"/>
      <c r="E16" s="35"/>
      <c r="F16" s="26"/>
      <c r="G16" s="24"/>
    </row>
    <row r="17" spans="1:8" s="8" customFormat="1" ht="20.100000000000001" customHeight="1" x14ac:dyDescent="0.2">
      <c r="A17" s="24"/>
      <c r="B17" s="32"/>
      <c r="C17" s="41" t="s">
        <v>39</v>
      </c>
      <c r="D17" s="42"/>
      <c r="E17" s="35">
        <v>9567.76</v>
      </c>
      <c r="F17" s="43"/>
      <c r="G17" s="24"/>
    </row>
    <row r="18" spans="1:8" s="8" customFormat="1" ht="20.100000000000001" customHeight="1" x14ac:dyDescent="0.2">
      <c r="A18" s="24"/>
      <c r="B18" s="32"/>
      <c r="C18" s="39" t="s">
        <v>6</v>
      </c>
      <c r="D18" s="39"/>
      <c r="E18" s="44"/>
      <c r="F18" s="35">
        <f>SUM(E17)</f>
        <v>9567.76</v>
      </c>
      <c r="G18" s="31"/>
      <c r="H18" s="45"/>
    </row>
    <row r="19" spans="1:8" s="8" customFormat="1" ht="20.100000000000001" customHeight="1" x14ac:dyDescent="0.2">
      <c r="A19" s="24"/>
      <c r="B19" s="24"/>
      <c r="C19" s="39" t="s">
        <v>49</v>
      </c>
      <c r="D19" s="39"/>
      <c r="E19" s="26"/>
      <c r="F19" s="26"/>
      <c r="G19" s="46">
        <f>SUM(F15:F18)</f>
        <v>777383.32000000007</v>
      </c>
      <c r="H19" s="45"/>
    </row>
    <row r="20" spans="1:8" s="8" customFormat="1" ht="20.100000000000001" customHeight="1" x14ac:dyDescent="0.2">
      <c r="A20" s="24"/>
      <c r="B20" s="24"/>
      <c r="C20" s="47"/>
      <c r="D20" s="48" t="s">
        <v>50</v>
      </c>
      <c r="E20" s="26"/>
      <c r="F20" s="49">
        <f>G19-F18</f>
        <v>767815.56</v>
      </c>
      <c r="G20" s="46"/>
      <c r="H20" s="45"/>
    </row>
    <row r="21" spans="1:8" s="8" customFormat="1" ht="24.95" customHeight="1" x14ac:dyDescent="0.2">
      <c r="A21" s="21" t="s">
        <v>2</v>
      </c>
      <c r="B21" s="25" t="s">
        <v>10</v>
      </c>
      <c r="C21" s="25"/>
      <c r="D21" s="25"/>
      <c r="E21" s="26"/>
      <c r="F21" s="26"/>
      <c r="G21" s="24"/>
    </row>
    <row r="22" spans="1:8" s="8" customFormat="1" ht="20.100000000000001" customHeight="1" x14ac:dyDescent="0.2">
      <c r="A22" s="24"/>
      <c r="B22" s="50" t="s">
        <v>53</v>
      </c>
      <c r="C22" s="51"/>
      <c r="D22" s="52"/>
      <c r="E22" s="35">
        <f>G19*5/100</f>
        <v>38869.166000000005</v>
      </c>
      <c r="F22" s="35"/>
      <c r="G22" s="24"/>
    </row>
    <row r="23" spans="1:8" s="8" customFormat="1" ht="20.100000000000001" customHeight="1" x14ac:dyDescent="0.2">
      <c r="A23" s="24"/>
      <c r="B23" s="24"/>
      <c r="C23" s="53" t="s">
        <v>12</v>
      </c>
      <c r="D23" s="53"/>
      <c r="E23" s="35"/>
      <c r="F23" s="35">
        <f>SUM(E22)</f>
        <v>38869.166000000005</v>
      </c>
      <c r="G23" s="24"/>
    </row>
    <row r="24" spans="1:8" s="8" customFormat="1" ht="20.100000000000001" customHeight="1" x14ac:dyDescent="0.2">
      <c r="A24" s="24"/>
      <c r="B24" s="54" t="s">
        <v>3</v>
      </c>
      <c r="C24" s="54"/>
      <c r="D24" s="24"/>
      <c r="E24" s="44"/>
      <c r="F24" s="44"/>
      <c r="G24" s="24"/>
    </row>
    <row r="25" spans="1:8" s="8" customFormat="1" ht="20.100000000000001" customHeight="1" x14ac:dyDescent="0.2">
      <c r="A25" s="24"/>
      <c r="B25" s="55"/>
      <c r="C25" s="56" t="s">
        <v>51</v>
      </c>
      <c r="D25" s="57"/>
      <c r="E25" s="58">
        <v>11000</v>
      </c>
      <c r="F25" s="58"/>
      <c r="G25" s="59"/>
    </row>
    <row r="26" spans="1:8" s="8" customFormat="1" ht="20.100000000000001" customHeight="1" x14ac:dyDescent="0.2">
      <c r="A26" s="24"/>
      <c r="B26" s="60"/>
      <c r="C26" s="61" t="s">
        <v>52</v>
      </c>
      <c r="D26" s="62"/>
      <c r="E26" s="58">
        <v>14800</v>
      </c>
      <c r="F26" s="58"/>
      <c r="G26" s="24"/>
    </row>
    <row r="27" spans="1:8" s="8" customFormat="1" ht="20.100000000000001" customHeight="1" x14ac:dyDescent="0.2">
      <c r="A27" s="24"/>
      <c r="B27" s="60"/>
      <c r="C27" s="53" t="s">
        <v>11</v>
      </c>
      <c r="D27" s="53"/>
      <c r="E27" s="44"/>
      <c r="F27" s="44">
        <f>SUM(E25:E26)</f>
        <v>25800</v>
      </c>
      <c r="G27" s="43"/>
    </row>
    <row r="28" spans="1:8" s="8" customFormat="1" ht="20.100000000000001" customHeight="1" x14ac:dyDescent="0.2">
      <c r="A28" s="24"/>
      <c r="B28" s="63" t="s">
        <v>4</v>
      </c>
      <c r="C28" s="63"/>
      <c r="D28" s="64"/>
      <c r="E28" s="44"/>
      <c r="F28" s="44"/>
      <c r="G28" s="24"/>
    </row>
    <row r="29" spans="1:8" s="8" customFormat="1" ht="20.100000000000001" customHeight="1" x14ac:dyDescent="0.2">
      <c r="A29" s="24"/>
      <c r="B29" s="60"/>
      <c r="C29" s="40" t="s">
        <v>40</v>
      </c>
      <c r="D29" s="54"/>
      <c r="E29" s="44">
        <v>4000</v>
      </c>
      <c r="F29" s="44"/>
      <c r="G29" s="24"/>
    </row>
    <row r="30" spans="1:8" s="8" customFormat="1" ht="20.100000000000001" customHeight="1" x14ac:dyDescent="0.2">
      <c r="A30" s="24"/>
      <c r="B30" s="60"/>
      <c r="C30" s="40" t="s">
        <v>43</v>
      </c>
      <c r="D30" s="54"/>
      <c r="E30" s="44">
        <v>8000</v>
      </c>
      <c r="F30" s="65"/>
      <c r="G30" s="24"/>
      <c r="H30" s="66"/>
    </row>
    <row r="31" spans="1:8" s="8" customFormat="1" ht="20.100000000000001" customHeight="1" x14ac:dyDescent="0.2">
      <c r="A31" s="24"/>
      <c r="B31" s="60"/>
      <c r="C31" s="40" t="s">
        <v>42</v>
      </c>
      <c r="D31" s="54"/>
      <c r="E31" s="44">
        <f>G19*1.5%</f>
        <v>11660.749800000001</v>
      </c>
      <c r="F31" s="67"/>
      <c r="G31" s="24"/>
      <c r="H31" s="68"/>
    </row>
    <row r="32" spans="1:8" s="8" customFormat="1" ht="20.100000000000001" customHeight="1" x14ac:dyDescent="0.2">
      <c r="A32" s="24"/>
      <c r="B32" s="60"/>
      <c r="C32" s="53" t="s">
        <v>13</v>
      </c>
      <c r="D32" s="53"/>
      <c r="E32" s="44"/>
      <c r="F32" s="44">
        <f>SUM(E29:E31)</f>
        <v>23660.749800000001</v>
      </c>
      <c r="G32" s="24"/>
    </row>
    <row r="33" spans="1:9" s="8" customFormat="1" ht="20.100000000000001" customHeight="1" x14ac:dyDescent="0.2">
      <c r="A33" s="24"/>
      <c r="B33" s="39" t="s">
        <v>16</v>
      </c>
      <c r="C33" s="39"/>
      <c r="D33" s="39"/>
      <c r="E33" s="35"/>
      <c r="F33" s="46"/>
      <c r="G33" s="46">
        <f>SUM(F21:F32)</f>
        <v>88329.915800000002</v>
      </c>
    </row>
    <row r="34" spans="1:9" s="8" customFormat="1" ht="20.100000000000001" customHeight="1" x14ac:dyDescent="0.2">
      <c r="A34" s="21" t="s">
        <v>20</v>
      </c>
      <c r="B34" s="25" t="s">
        <v>21</v>
      </c>
      <c r="C34" s="25"/>
      <c r="D34" s="25"/>
      <c r="E34" s="35"/>
      <c r="F34" s="35"/>
      <c r="G34" s="24"/>
    </row>
    <row r="35" spans="1:9" s="8" customFormat="1" ht="20.100000000000001" customHeight="1" x14ac:dyDescent="0.2">
      <c r="A35" s="24"/>
      <c r="B35" s="69" t="s">
        <v>14</v>
      </c>
      <c r="C35" s="70"/>
      <c r="D35" s="64"/>
      <c r="E35" s="44"/>
      <c r="F35" s="44"/>
      <c r="G35" s="24"/>
    </row>
    <row r="36" spans="1:9" s="8" customFormat="1" ht="20.100000000000001" customHeight="1" x14ac:dyDescent="0.2">
      <c r="A36" s="24"/>
      <c r="B36" s="63"/>
      <c r="C36" s="71" t="s">
        <v>30</v>
      </c>
      <c r="D36" s="72"/>
      <c r="E36" s="44">
        <f>+E25*0.4</f>
        <v>4400</v>
      </c>
      <c r="F36" s="44"/>
      <c r="G36" s="24"/>
    </row>
    <row r="37" spans="1:9" s="8" customFormat="1" ht="20.100000000000001" customHeight="1" x14ac:dyDescent="0.2">
      <c r="A37" s="24"/>
      <c r="B37" s="63"/>
      <c r="C37" s="40" t="s">
        <v>48</v>
      </c>
      <c r="D37" s="54"/>
      <c r="E37" s="44">
        <f>+E26*0.4</f>
        <v>5920</v>
      </c>
      <c r="F37" s="44"/>
      <c r="G37" s="73"/>
      <c r="I37" s="74"/>
    </row>
    <row r="38" spans="1:9" s="8" customFormat="1" ht="20.100000000000001" customHeight="1" x14ac:dyDescent="0.2">
      <c r="A38" s="24"/>
      <c r="B38" s="60"/>
      <c r="C38" s="71" t="s">
        <v>44</v>
      </c>
      <c r="D38" s="72"/>
      <c r="E38" s="44">
        <f>E30*4%</f>
        <v>320</v>
      </c>
      <c r="F38" s="44"/>
      <c r="G38" s="24"/>
      <c r="I38" s="74"/>
    </row>
    <row r="39" spans="1:9" s="8" customFormat="1" ht="20.100000000000001" customHeight="1" x14ac:dyDescent="0.2">
      <c r="A39" s="24"/>
      <c r="B39" s="60"/>
      <c r="C39" s="53" t="s">
        <v>18</v>
      </c>
      <c r="D39" s="53"/>
      <c r="E39" s="44"/>
      <c r="F39" s="44">
        <f>SUM(E36:E38)</f>
        <v>10640</v>
      </c>
      <c r="G39" s="24"/>
      <c r="I39" s="74"/>
    </row>
    <row r="40" spans="1:9" s="8" customFormat="1" ht="20.100000000000001" customHeight="1" x14ac:dyDescent="0.2">
      <c r="A40" s="24"/>
      <c r="B40" s="75" t="s">
        <v>19</v>
      </c>
      <c r="C40" s="75"/>
      <c r="D40" s="64"/>
      <c r="E40" s="44"/>
      <c r="F40" s="44"/>
      <c r="G40" s="24"/>
      <c r="H40" s="76"/>
      <c r="I40" s="77"/>
    </row>
    <row r="41" spans="1:9" s="8" customFormat="1" ht="20.100000000000001" customHeight="1" x14ac:dyDescent="0.2">
      <c r="A41" s="24"/>
      <c r="B41" s="60"/>
      <c r="C41" s="56" t="s">
        <v>46</v>
      </c>
      <c r="D41" s="57"/>
      <c r="E41" s="44">
        <f>F15*22%</f>
        <v>168919.42320000002</v>
      </c>
      <c r="F41" s="44"/>
      <c r="G41" s="24"/>
      <c r="H41" s="76"/>
      <c r="I41" s="77"/>
    </row>
    <row r="42" spans="1:9" s="8" customFormat="1" ht="20.100000000000001" customHeight="1" x14ac:dyDescent="0.2">
      <c r="A42" s="24"/>
      <c r="B42" s="60"/>
      <c r="C42" s="56" t="s">
        <v>45</v>
      </c>
      <c r="D42" s="57"/>
      <c r="E42" s="44">
        <f>F23*22%</f>
        <v>8551.2165200000018</v>
      </c>
      <c r="F42" s="44"/>
      <c r="G42" s="24"/>
      <c r="H42" s="76"/>
      <c r="I42" s="77"/>
    </row>
    <row r="43" spans="1:9" s="8" customFormat="1" ht="20.100000000000001" customHeight="1" x14ac:dyDescent="0.2">
      <c r="A43" s="24"/>
      <c r="B43" s="60"/>
      <c r="C43" s="78" t="s">
        <v>29</v>
      </c>
      <c r="D43" s="78"/>
      <c r="E43" s="44">
        <f>E25*22%</f>
        <v>2420</v>
      </c>
      <c r="F43" s="44"/>
      <c r="G43" s="24"/>
      <c r="H43" s="76"/>
      <c r="I43" s="77"/>
    </row>
    <row r="44" spans="1:9" s="8" customFormat="1" ht="20.100000000000001" customHeight="1" x14ac:dyDescent="0.2">
      <c r="A44" s="24"/>
      <c r="B44" s="60"/>
      <c r="C44" s="78" t="str">
        <f>+C26</f>
        <v>Direzione della Fornitura e CSE</v>
      </c>
      <c r="D44" s="78"/>
      <c r="E44" s="44">
        <f>E26*22%</f>
        <v>3256</v>
      </c>
      <c r="F44" s="65"/>
      <c r="G44" s="73"/>
      <c r="H44" s="76"/>
      <c r="I44" s="77"/>
    </row>
    <row r="45" spans="1:9" s="8" customFormat="1" ht="20.100000000000001" customHeight="1" x14ac:dyDescent="0.2">
      <c r="A45" s="24"/>
      <c r="B45" s="60"/>
      <c r="C45" s="54" t="str">
        <f>+C29</f>
        <v>Spese di gara (pubblicità)</v>
      </c>
      <c r="D45" s="54"/>
      <c r="E45" s="44">
        <f>E29*22/100</f>
        <v>880</v>
      </c>
      <c r="F45" s="44"/>
      <c r="G45" s="24"/>
      <c r="I45" s="74"/>
    </row>
    <row r="46" spans="1:9" s="8" customFormat="1" ht="20.100000000000001" customHeight="1" x14ac:dyDescent="0.2">
      <c r="A46" s="24"/>
      <c r="B46" s="60"/>
      <c r="C46" s="54" t="str">
        <f>+C30</f>
        <v>Commissione giudicatrice</v>
      </c>
      <c r="D46" s="54"/>
      <c r="E46" s="44">
        <f>E30*22/100</f>
        <v>1760</v>
      </c>
      <c r="F46" s="44"/>
      <c r="G46" s="24"/>
      <c r="I46" s="74"/>
    </row>
    <row r="47" spans="1:9" s="8" customFormat="1" ht="20.100000000000001" customHeight="1" x14ac:dyDescent="0.2">
      <c r="A47" s="24"/>
      <c r="B47" s="60"/>
      <c r="C47" s="53" t="s">
        <v>17</v>
      </c>
      <c r="D47" s="53"/>
      <c r="E47" s="44"/>
      <c r="F47" s="44">
        <f>SUM(E41:E46)</f>
        <v>185786.63972000004</v>
      </c>
      <c r="G47" s="24"/>
      <c r="I47" s="74"/>
    </row>
    <row r="48" spans="1:9" s="8" customFormat="1" ht="20.100000000000001" customHeight="1" x14ac:dyDescent="0.2">
      <c r="A48" s="24"/>
      <c r="B48" s="63" t="s">
        <v>24</v>
      </c>
      <c r="C48" s="63"/>
      <c r="D48" s="64"/>
      <c r="E48" s="44"/>
      <c r="F48" s="44"/>
      <c r="G48" s="24"/>
      <c r="I48" s="74"/>
    </row>
    <row r="49" spans="1:9" s="8" customFormat="1" ht="20.100000000000001" customHeight="1" x14ac:dyDescent="0.2">
      <c r="A49" s="24"/>
      <c r="B49" s="60"/>
      <c r="C49" s="79" t="s">
        <v>31</v>
      </c>
      <c r="D49" s="80"/>
      <c r="E49" s="44">
        <v>410</v>
      </c>
      <c r="F49" s="44">
        <f>+E49</f>
        <v>410</v>
      </c>
      <c r="G49" s="24"/>
      <c r="I49" s="74"/>
    </row>
    <row r="50" spans="1:9" s="8" customFormat="1" ht="20.100000000000001" customHeight="1" x14ac:dyDescent="0.2">
      <c r="A50" s="24"/>
      <c r="B50" s="39" t="s">
        <v>22</v>
      </c>
      <c r="C50" s="39"/>
      <c r="D50" s="39"/>
      <c r="E50" s="35"/>
      <c r="F50" s="46"/>
      <c r="G50" s="46">
        <f>SUM(F34:F49)</f>
        <v>196836.63972000004</v>
      </c>
      <c r="I50" s="74"/>
    </row>
    <row r="51" spans="1:9" s="8" customFormat="1" ht="20.100000000000001" customHeight="1" x14ac:dyDescent="0.2">
      <c r="A51" s="25" t="s">
        <v>23</v>
      </c>
      <c r="B51" s="25"/>
      <c r="C51" s="25"/>
      <c r="D51" s="25"/>
      <c r="E51" s="35"/>
      <c r="F51" s="46"/>
      <c r="G51" s="81">
        <f>+G50+G33+G19</f>
        <v>1062549.8755200002</v>
      </c>
      <c r="I51" s="74"/>
    </row>
    <row r="52" spans="1:9" x14ac:dyDescent="0.2">
      <c r="F52" s="84"/>
      <c r="I52" s="74"/>
    </row>
    <row r="53" spans="1:9" x14ac:dyDescent="0.2">
      <c r="C53" s="4"/>
      <c r="D53" s="4"/>
      <c r="H53" s="85"/>
      <c r="I53" s="74"/>
    </row>
    <row r="54" spans="1:9" x14ac:dyDescent="0.2">
      <c r="C54" s="4"/>
      <c r="D54" s="4"/>
      <c r="F54" s="84"/>
      <c r="H54" s="85"/>
    </row>
    <row r="55" spans="1:9" ht="15.75" x14ac:dyDescent="0.25">
      <c r="C55" s="4"/>
      <c r="D55" s="4"/>
      <c r="G55" s="86"/>
    </row>
    <row r="56" spans="1:9" x14ac:dyDescent="0.2">
      <c r="C56" s="4"/>
      <c r="D56" s="4"/>
    </row>
    <row r="57" spans="1:9" x14ac:dyDescent="0.2">
      <c r="C57" s="4"/>
      <c r="D57" s="4"/>
    </row>
    <row r="58" spans="1:9" x14ac:dyDescent="0.2">
      <c r="C58" s="4"/>
      <c r="D58" s="4"/>
    </row>
    <row r="59" spans="1:9" x14ac:dyDescent="0.2">
      <c r="C59" s="4"/>
      <c r="D59" s="4"/>
    </row>
    <row r="60" spans="1:9" x14ac:dyDescent="0.2">
      <c r="C60" s="4"/>
      <c r="D60" s="4"/>
    </row>
    <row r="61" spans="1:9" x14ac:dyDescent="0.2">
      <c r="C61" s="4"/>
      <c r="D61" s="4"/>
    </row>
    <row r="62" spans="1:9" x14ac:dyDescent="0.2">
      <c r="C62" s="4"/>
      <c r="D62" s="4"/>
    </row>
    <row r="63" spans="1:9" x14ac:dyDescent="0.2">
      <c r="C63" s="4"/>
      <c r="D63" s="4"/>
    </row>
    <row r="64" spans="1:9" x14ac:dyDescent="0.2">
      <c r="C64" s="4"/>
      <c r="D64" s="4"/>
    </row>
    <row r="65" spans="3:4" x14ac:dyDescent="0.2">
      <c r="C65" s="4"/>
      <c r="D65" s="4"/>
    </row>
    <row r="66" spans="3:4" x14ac:dyDescent="0.2">
      <c r="C66" s="4"/>
      <c r="D66" s="4"/>
    </row>
    <row r="67" spans="3:4" x14ac:dyDescent="0.2">
      <c r="C67" s="4"/>
      <c r="D67" s="4"/>
    </row>
    <row r="68" spans="3:4" x14ac:dyDescent="0.2">
      <c r="C68" s="4"/>
      <c r="D68" s="4"/>
    </row>
    <row r="69" spans="3:4" x14ac:dyDescent="0.2">
      <c r="C69" s="4"/>
      <c r="D69" s="4"/>
    </row>
  </sheetData>
  <sheetProtection algorithmName="SHA-512" hashValue="t6KD6iz9lI0gn51ksCNZ4OQO2hRtag2eUTKzIEVp2WZOM94M9Jrr7CRfUzlMqtXzqRyV6YOrcfRzXVuA3sTrfA==" saltValue="Itmzxs93WW150Ll6fGxjjg==" spinCount="100000" sheet="1" objects="1" scenarios="1"/>
  <mergeCells count="45">
    <mergeCell ref="C44:D44"/>
    <mergeCell ref="C17:D17"/>
    <mergeCell ref="A1:G1"/>
    <mergeCell ref="B16:D16"/>
    <mergeCell ref="B8:D8"/>
    <mergeCell ref="A4:G4"/>
    <mergeCell ref="A3:G3"/>
    <mergeCell ref="E5:G5"/>
    <mergeCell ref="C15:D15"/>
    <mergeCell ref="A5:D6"/>
    <mergeCell ref="A2:G2"/>
    <mergeCell ref="C11:D11"/>
    <mergeCell ref="C10:D10"/>
    <mergeCell ref="C12:D12"/>
    <mergeCell ref="C13:D13"/>
    <mergeCell ref="C14:D14"/>
    <mergeCell ref="A51:D51"/>
    <mergeCell ref="B50:D50"/>
    <mergeCell ref="C47:D47"/>
    <mergeCell ref="C46:D46"/>
    <mergeCell ref="C45:D45"/>
    <mergeCell ref="C49:D49"/>
    <mergeCell ref="C36:D36"/>
    <mergeCell ref="C41:D41"/>
    <mergeCell ref="C38:D38"/>
    <mergeCell ref="C37:D37"/>
    <mergeCell ref="C43:D43"/>
    <mergeCell ref="C42:D42"/>
    <mergeCell ref="C39:D39"/>
    <mergeCell ref="C18:D18"/>
    <mergeCell ref="B24:C24"/>
    <mergeCell ref="C23:D23"/>
    <mergeCell ref="C26:D26"/>
    <mergeCell ref="C19:D19"/>
    <mergeCell ref="C29:D29"/>
    <mergeCell ref="C27:D27"/>
    <mergeCell ref="B22:D22"/>
    <mergeCell ref="B21:D21"/>
    <mergeCell ref="C25:D25"/>
    <mergeCell ref="C30:D30"/>
    <mergeCell ref="C31:D31"/>
    <mergeCell ref="B35:C35"/>
    <mergeCell ref="B33:D33"/>
    <mergeCell ref="B34:D34"/>
    <mergeCell ref="C32:D32"/>
  </mergeCells>
  <phoneticPr fontId="5" type="noConversion"/>
  <printOptions horizontalCentered="1" gridLines="1"/>
  <pageMargins left="0.59055118110236227" right="0.23622047244094491" top="0.31496062992125984" bottom="0.19685039370078741" header="0.19685039370078741" footer="0.39370078740157483"/>
  <pageSetup paperSize="9" scale="68" fitToHeight="2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Fogli di lavoro</vt:lpstr>
      </vt:variant>
      <vt:variant>
        <vt:i4>1</vt:i4>
      </vt:variant>
      <vt:variant>
        <vt:lpstr>Intervalli denominati</vt:lpstr>
      </vt:variant>
      <vt:variant>
        <vt:i4>2</vt:i4>
      </vt:variant>
    </vt:vector>
  </HeadingPairs>
  <TitlesOfParts>
    <vt:vector size="3" baseType="lpstr">
      <vt:lpstr>q.e. </vt:lpstr>
      <vt:lpstr>'q.e. '!Area_stampa</vt:lpstr>
      <vt:lpstr>'q.e. '!Print_Area</vt:lpstr>
    </vt:vector>
  </TitlesOfParts>
  <Company>Essedi Shop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SelectA</dc:creator>
  <cp:lastModifiedBy>Filippo Colombo</cp:lastModifiedBy>
  <cp:lastPrinted>2019-01-29T17:25:18Z</cp:lastPrinted>
  <dcterms:created xsi:type="dcterms:W3CDTF">2006-02-28T08:39:13Z</dcterms:created>
  <dcterms:modified xsi:type="dcterms:W3CDTF">2023-06-19T12:38:40Z</dcterms:modified>
</cp:coreProperties>
</file>